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3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4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5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6.xml" ContentType="application/vnd.openxmlformats-officedocument.drawing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drawings/drawing7.xml" ContentType="application/vnd.openxmlformats-officedocument.drawing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drawings/drawing8.xml" ContentType="application/vnd.openxmlformats-officedocument.drawing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owa-my.sharepoint.com/personal/olihawkins_uiowa_edu/Documents/D&amp;D/Final Project/"/>
    </mc:Choice>
  </mc:AlternateContent>
  <xr:revisionPtr revIDLastSave="0" documentId="8_{58BD7278-8E4F-DF47-80B9-CD378F0D6931}" xr6:coauthVersionLast="45" xr6:coauthVersionMax="45" xr10:uidLastSave="{00000000-0000-0000-0000-000000000000}"/>
  <bookViews>
    <workbookView xWindow="1660" yWindow="500" windowWidth="28660" windowHeight="17440" activeTab="8"/>
  </bookViews>
  <sheets>
    <sheet name="Model 1" sheetId="9" r:id="rId1"/>
    <sheet name="Model 2" sheetId="10" r:id="rId2"/>
    <sheet name="Model 3" sheetId="11" r:id="rId3"/>
    <sheet name="Model 4" sheetId="12" r:id="rId4"/>
    <sheet name="Model 5" sheetId="13" r:id="rId5"/>
    <sheet name="Model 6" sheetId="14" r:id="rId6"/>
    <sheet name="Model 7" sheetId="15" r:id="rId7"/>
    <sheet name="Model 8" sheetId="16" r:id="rId8"/>
    <sheet name="Original Data" sheetId="1" r:id="rId9"/>
  </sheets>
  <definedNames>
    <definedName name="_xlnm._FilterDatabase" localSheetId="8" hidden="1">'Original Data'!$V$1:$AD$192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2" i="1" l="1"/>
  <c r="AE7" i="1"/>
  <c r="AE2" i="1"/>
  <c r="AE3" i="1"/>
  <c r="AE4" i="1"/>
  <c r="AE5" i="1"/>
  <c r="AE6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Q3" i="1"/>
  <c r="Q2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2" i="1"/>
</calcChain>
</file>

<file path=xl/sharedStrings.xml><?xml version="1.0" encoding="utf-8"?>
<sst xmlns="http://schemas.openxmlformats.org/spreadsheetml/2006/main" count="1508" uniqueCount="340">
  <si>
    <t>Name</t>
  </si>
  <si>
    <t>Region</t>
  </si>
  <si>
    <t>Year</t>
  </si>
  <si>
    <t>Color</t>
  </si>
  <si>
    <t>Color:Red</t>
  </si>
  <si>
    <t>Color:White</t>
  </si>
  <si>
    <t>Color:Rosé</t>
  </si>
  <si>
    <t>Castes</t>
  </si>
  <si>
    <t>AlcoholPercentage</t>
  </si>
  <si>
    <t>Producer</t>
  </si>
  <si>
    <t>MinimunPrice</t>
  </si>
  <si>
    <t>MaximumPrice</t>
  </si>
  <si>
    <t>Average Price</t>
  </si>
  <si>
    <t>Average Price in Dollars</t>
  </si>
  <si>
    <t>Judge</t>
  </si>
  <si>
    <t>JudgeRating</t>
  </si>
  <si>
    <t>Red</t>
  </si>
  <si>
    <t>DOC Douro</t>
  </si>
  <si>
    <t>Várias</t>
  </si>
  <si>
    <t>Regional Alentejo</t>
  </si>
  <si>
    <t>Malbec</t>
  </si>
  <si>
    <t>Duas Quintas Reserva 2001</t>
  </si>
  <si>
    <t>Touriga Nacional e Tinta Barroca</t>
  </si>
  <si>
    <t>Ramos Pinto</t>
  </si>
  <si>
    <t>João Nicolau de Almeida</t>
  </si>
  <si>
    <t>DOC Alentejo</t>
  </si>
  <si>
    <t>Alicante Bouschet e Trincadeira</t>
  </si>
  <si>
    <t>Touriga Nacional, Touriga Franca e Tinta Barroca</t>
  </si>
  <si>
    <t>White</t>
  </si>
  <si>
    <t>Touriga Nacional, Tinta Roriz e Touriga Franca</t>
  </si>
  <si>
    <t>Syrah</t>
  </si>
  <si>
    <t>Duas Quintas Reserva 2011</t>
  </si>
  <si>
    <t>Duas Quintas Reserva 2014</t>
  </si>
  <si>
    <t>Touriga Nacional, Touriga Franca e Tinta da Barca</t>
  </si>
  <si>
    <t>Duas Quintas Reserva Especial 2007</t>
  </si>
  <si>
    <t>Vinhas Velhas</t>
  </si>
  <si>
    <t>Esporão S.A.</t>
  </si>
  <si>
    <t>Esporão Private Selection Garrafeira 2009</t>
  </si>
  <si>
    <t>Alicante Bouschet, Aragonês e Syrah</t>
  </si>
  <si>
    <t>David Baverstock e Luís Patrão</t>
  </si>
  <si>
    <t>Alicante Bouschet</t>
  </si>
  <si>
    <t>Semillon</t>
  </si>
  <si>
    <t>Hexagon 2009</t>
  </si>
  <si>
    <t>Regional Península de Setúbal</t>
  </si>
  <si>
    <t>Touriga Nacional, Touriga Franca, Syrah, Trincadeira, Tinto Cão e Tannat</t>
  </si>
  <si>
    <t>José Maria da Fonseca Vinhos, S.A.</t>
  </si>
  <si>
    <t>Domingos Soares Franco</t>
  </si>
  <si>
    <t>J de José de Sousa 2011</t>
  </si>
  <si>
    <t>Grand Noir, Touriga Franca e Touriga Nacional</t>
  </si>
  <si>
    <t>João Portugal Ramos Estremus 2011</t>
  </si>
  <si>
    <t>João Portugal Ramos - Vinhos, SA</t>
  </si>
  <si>
    <t>João Portugal Ramos</t>
  </si>
  <si>
    <t>Marquês de Borba Reserva 2003</t>
  </si>
  <si>
    <t>Trincadeira, Aragonês, Alicante Bouschet e Cabernet Sauvignon</t>
  </si>
  <si>
    <t>Marquês de Borba Reserva 2011</t>
  </si>
  <si>
    <t>Touriga Nacional</t>
  </si>
  <si>
    <t>Aragonês</t>
  </si>
  <si>
    <t>Touriga Nacional e Syrah</t>
  </si>
  <si>
    <t>Touriga Franca, Tinta Roriz e Touriga Nacional</t>
  </si>
  <si>
    <t>Tinta Roriz, Touriga Nacional e Touriga Franca</t>
  </si>
  <si>
    <t>Antão Vaz e Arinto</t>
  </si>
  <si>
    <t>Aragonez</t>
  </si>
  <si>
    <t>Petit Verdot</t>
  </si>
  <si>
    <t>Domini Plus 2011</t>
  </si>
  <si>
    <t>Duas Quintas Reserva 2003</t>
  </si>
  <si>
    <t>Duas Quintas Reserva 2005</t>
  </si>
  <si>
    <t>Duas Quintas Reserva 2008</t>
  </si>
  <si>
    <t>Duas Quintas Reserva 2010</t>
  </si>
  <si>
    <t>Duas Quintas Reserva 2012</t>
  </si>
  <si>
    <t>Duas Quintas Reserva 2013</t>
  </si>
  <si>
    <t>Rabigato, Viosinho, Arinto e Folgasão</t>
  </si>
  <si>
    <t>Marsanne, Roussane e Semillon</t>
  </si>
  <si>
    <t>Esporão Private Selection 2008</t>
  </si>
  <si>
    <t>Aragonês, Alicante Bouschet e Syrah</t>
  </si>
  <si>
    <t>Esporão Private Selection 2009</t>
  </si>
  <si>
    <t>David Baverstock e Sandra Alves</t>
  </si>
  <si>
    <t>Esporão Private Selection 2011</t>
  </si>
  <si>
    <t>Antão Vaz e Semillon</t>
  </si>
  <si>
    <t>Esporão Private Selection 2012</t>
  </si>
  <si>
    <t>Esporão Private Selection 2013</t>
  </si>
  <si>
    <t>Esporão Private Selection 2014</t>
  </si>
  <si>
    <t>Esporão Private Selection 2015</t>
  </si>
  <si>
    <t>Esporão Private Selection 2016</t>
  </si>
  <si>
    <t>Fernando Soares Franco 2001</t>
  </si>
  <si>
    <t>Syrah, Trincadeira e Tannat</t>
  </si>
  <si>
    <t>Fernando Soares Franco 2004</t>
  </si>
  <si>
    <t>Fernando Soares Franco 2011</t>
  </si>
  <si>
    <t>Herdade do Esporão AB Alicante Bouschet 2007</t>
  </si>
  <si>
    <t>Herdade do Esporão AB Alicante Bouschet 2012</t>
  </si>
  <si>
    <t>Herdade do Esporão S Syrah 2008</t>
  </si>
  <si>
    <t>Herdade do Esporão TN Touriga Nacional 2007</t>
  </si>
  <si>
    <t>Herdade do Esporão TN Touriga Nacional 2008</t>
  </si>
  <si>
    <t>Hexagon 2003</t>
  </si>
  <si>
    <t>Touriga Franca, Touriga Nacional, Syrah, Tinto Cão, Trincadeira e Tannat</t>
  </si>
  <si>
    <t>Hexagon 2008</t>
  </si>
  <si>
    <t>Hexagon 2014</t>
  </si>
  <si>
    <t>José de Sousa Mayor 1999</t>
  </si>
  <si>
    <t>Trincadeira, Aragonez e Grand Noir</t>
  </si>
  <si>
    <t>José de Sousa Mayor 2011</t>
  </si>
  <si>
    <t>Grand Noir, Trincadeira e Aragonez</t>
  </si>
  <si>
    <t>José de Sousa Mayor 2014</t>
  </si>
  <si>
    <t>Marquês de Borba Reserva 2008</t>
  </si>
  <si>
    <t>Marquês de Borba Reserva 2009</t>
  </si>
  <si>
    <t>Marquês de Borba Reserva 2014</t>
  </si>
  <si>
    <t>Rosé</t>
  </si>
  <si>
    <t>Touriga Franca, Touriga Nacional e Tinta Roriz</t>
  </si>
  <si>
    <t>Verdelho</t>
  </si>
  <si>
    <t>Antão Vaz, Arinto e Roupeiro</t>
  </si>
  <si>
    <t>Sauvignon Blanc e Verdelho</t>
  </si>
  <si>
    <t>Antão Vaz</t>
  </si>
  <si>
    <t>Duas Quintas 2011</t>
  </si>
  <si>
    <t>Touriga Nacional, Touriga Franca, Tinta da Barca, Tinta Roriz, Tinta Barroca, Tinto Cão, Sousão e Tinta Amarela</t>
  </si>
  <si>
    <t>Duas Quintas Reserva 2006</t>
  </si>
  <si>
    <t>Viosinho, Rabigato e Arinto</t>
  </si>
  <si>
    <t>Duas Quintas Reserva 2009</t>
  </si>
  <si>
    <t>Rabigato, Arinto, Viosinho e Folgasão</t>
  </si>
  <si>
    <t>Duas Quintas Reserva 2015</t>
  </si>
  <si>
    <t>Rabigato, Gouveio e Folgasão</t>
  </si>
  <si>
    <t>Duas Quintas Reserva 2017</t>
  </si>
  <si>
    <t>Rabigato, Arinto e Viosinho</t>
  </si>
  <si>
    <t>Esporão 4 Castas 2008</t>
  </si>
  <si>
    <t>Alicante Bouschet, Syrah, Petit Verdot e Alfrocheiro</t>
  </si>
  <si>
    <t>Esporão Private Selection 2007</t>
  </si>
  <si>
    <t>Esporão Reserva 2007</t>
  </si>
  <si>
    <t>Aragonês, Trincadeira, Alicante Bouschet e Cabernet Sauvignon</t>
  </si>
  <si>
    <t>Esporão Reserva 2009</t>
  </si>
  <si>
    <t>Aragonês, Trincadeira, Cabernet Sauvignon e Alicante Bouschet</t>
  </si>
  <si>
    <t>Esporão Reserva 2011</t>
  </si>
  <si>
    <t>Antão Vaz, Arinto, Roupeiro e Semillon</t>
  </si>
  <si>
    <t>Esporão Reserva 2012</t>
  </si>
  <si>
    <t>Esporão Reserva 2013</t>
  </si>
  <si>
    <t>Esporão Reserva 2014</t>
  </si>
  <si>
    <t>Esporão Reserva 2017</t>
  </si>
  <si>
    <t>Esporão Verdelho 2014</t>
  </si>
  <si>
    <t>Esporão Verdelho 2015</t>
  </si>
  <si>
    <t>Fernando Soares Franco 2005</t>
  </si>
  <si>
    <t>Herdade do Esporão AB Alicante Bouschet 2008</t>
  </si>
  <si>
    <t>Herdade do Esporão AB Alicante Bouschet 2009</t>
  </si>
  <si>
    <t>Herdade do Esporão PV Petit Verdot 2008</t>
  </si>
  <si>
    <t>Herdade do Esporão PV Petit Verdot 2011</t>
  </si>
  <si>
    <t>Herdade do Esporão S Syrah 2009</t>
  </si>
  <si>
    <t>Herdade do Esporão S Syrah 2012</t>
  </si>
  <si>
    <t>Hexagon 2013</t>
  </si>
  <si>
    <t>Alvarinho, Antão Vaz, Verdelho e Viosinho</t>
  </si>
  <si>
    <t>José de Sousa Mayor 2009</t>
  </si>
  <si>
    <t>Marquês de Borba Reserva 1997</t>
  </si>
  <si>
    <t>Marquês de Borba Reserva 2000</t>
  </si>
  <si>
    <t>Marquês de Borba Vinhas Velhas 2017</t>
  </si>
  <si>
    <t>Vinhas Velhas, Alicante Bouschet, Aragonez, Castelão e Syrah</t>
  </si>
  <si>
    <t>Verdelho e Viosinho</t>
  </si>
  <si>
    <t>Domingos Soares Franco Colecção Privada Sauvignon Blanc 2015</t>
  </si>
  <si>
    <t>Domingos Soares Franco Colecção Privada Syrah &amp; Touriga Francesa 2011</t>
  </si>
  <si>
    <t>Syrah e Touriga Franca</t>
  </si>
  <si>
    <t>Domingos Soares Franco Colecção Privada Syrah 2004</t>
  </si>
  <si>
    <t>Domingos Soares Franco Colecção Privada Verdelho 2014</t>
  </si>
  <si>
    <t>Duas Quintas 2003</t>
  </si>
  <si>
    <t>Duas Quintas 2006</t>
  </si>
  <si>
    <t>Duas Quintas 2009</t>
  </si>
  <si>
    <t>Duas Quintas 2012</t>
  </si>
  <si>
    <t>Touriga Nacional, Touriga Franca, Tinta Roriz, Tinta da Barca, Tinta Barroca, Sousão, Tinto Cão e Tinta Amarela</t>
  </si>
  <si>
    <t>Duas Quintas 2013</t>
  </si>
  <si>
    <t>Rabigato, Viosinho e Arinto</t>
  </si>
  <si>
    <t>Duas Quintas 2014</t>
  </si>
  <si>
    <t>Duas Quintas 2015</t>
  </si>
  <si>
    <t>Duas Quintas Celebração Quinta da Ervamoira 2004</t>
  </si>
  <si>
    <t>Touriga Franca, Tinta Barroca, Tinta Roriz e Touriga Nacional</t>
  </si>
  <si>
    <t>Esporão 2 Castas 2007</t>
  </si>
  <si>
    <t>Esporão 2 Castas 2009</t>
  </si>
  <si>
    <t>Esporão 2 Castas 2011</t>
  </si>
  <si>
    <t>Semillon e Viosinho</t>
  </si>
  <si>
    <t>Esporão 2 Castas 2014</t>
  </si>
  <si>
    <t>Arinto e Gouveio</t>
  </si>
  <si>
    <t>Esporão 2 Castas 2017</t>
  </si>
  <si>
    <t>Viosinho e Alvarinho</t>
  </si>
  <si>
    <t>Esporão 4 Castas 2010</t>
  </si>
  <si>
    <t>Aragonez, Tinta Miúda, Tinta Caiada e Alfrocheiro</t>
  </si>
  <si>
    <t>Esporão 4 Castas 2011</t>
  </si>
  <si>
    <t>Aragonez, Syrah, Alicante Bouschet e Petit Verdot</t>
  </si>
  <si>
    <t>Esporão Reserva 2010</t>
  </si>
  <si>
    <t>Esporão Reserva 2015</t>
  </si>
  <si>
    <t>Esporão Reserva 2016</t>
  </si>
  <si>
    <t>Esporão Verdelho 2009</t>
  </si>
  <si>
    <t>Esporão Verdelho 2013</t>
  </si>
  <si>
    <t>Esporão Verdelho 2017</t>
  </si>
  <si>
    <t>Fernando Soares Franco 2007</t>
  </si>
  <si>
    <t>João Portugal Ramos Aragonês 2005</t>
  </si>
  <si>
    <t>João Portugal Ramos Syrah 2005</t>
  </si>
  <si>
    <t>João Portugal Ramos Tinta Caiada 2004</t>
  </si>
  <si>
    <t>Tinta Caiada</t>
  </si>
  <si>
    <t>José de Sousa 2001</t>
  </si>
  <si>
    <t>Trincadeira, Aragonês e Grand Noir</t>
  </si>
  <si>
    <t>José de Sousa Mayor 2000</t>
  </si>
  <si>
    <t>Marquês de Borba 2011</t>
  </si>
  <si>
    <t>Alicante Bouschet, Aragonez, Touriga Nacional, Syrah e Cabernet Sauvignon</t>
  </si>
  <si>
    <t>Marquês de Borba 2013</t>
  </si>
  <si>
    <t>Alicante Bouschet, Aragonez, Trincadeira e Touriga Nacional</t>
  </si>
  <si>
    <t>Marquês de Borba Vinhas Velhas 2016</t>
  </si>
  <si>
    <t>Vinhas Velhas, Alvarinho, Antão Vaz, Arinto e Roupeiro</t>
  </si>
  <si>
    <t>Assobio 2009</t>
  </si>
  <si>
    <t>Domingos Soares Franco Colecção Privada 157 Castas 2012</t>
  </si>
  <si>
    <t>Domingos Soares Franco Colecção Privada Grüner Veltliner &amp; Rabigato &amp; Viognier 2012</t>
  </si>
  <si>
    <t>Grüner Veltliner, Rabigato e Viognier</t>
  </si>
  <si>
    <t>Domingos Soares Franco Colecção Privada Malbec Clarete 2008</t>
  </si>
  <si>
    <t>Domingos Soares Franco Colecção Privada Moscatel Roxo 2011</t>
  </si>
  <si>
    <t>Moscatel Roxo</t>
  </si>
  <si>
    <t>Domingos Soares Franco Colecção Privada Moscatel Roxo 2014</t>
  </si>
  <si>
    <t>Domingos Soares Franco Colecção Privada Moscatel Roxo 2017</t>
  </si>
  <si>
    <t>Domingos Soares Franco Colecção Privada Verdelho 2011</t>
  </si>
  <si>
    <t>Domingos Soares Franco Colecção Privada Verdelho 2012</t>
  </si>
  <si>
    <t>Domingos Touriga Nacional &amp; Syrah 2009</t>
  </si>
  <si>
    <t>Domini 2004</t>
  </si>
  <si>
    <t>Domini 2012</t>
  </si>
  <si>
    <t>Duas Quintas 2004</t>
  </si>
  <si>
    <t>Duas Quintas 2005</t>
  </si>
  <si>
    <t>Viozinho, Rabigato e Arinto</t>
  </si>
  <si>
    <t>Duas Quintas 2008</t>
  </si>
  <si>
    <t>Duas Quintas 2010</t>
  </si>
  <si>
    <t>Esporão 2 Castas 2012</t>
  </si>
  <si>
    <t>Arinto e Roupeiro</t>
  </si>
  <si>
    <t>Esporão 2 Castas 2013</t>
  </si>
  <si>
    <t>Gouveio e Antão Vaz</t>
  </si>
  <si>
    <t>Esporão 4 Castas 2013</t>
  </si>
  <si>
    <t>Aragonez, Alicante Bouschet, Tinta Miúda e Touriga Nacional</t>
  </si>
  <si>
    <t>Esporão Verdelho 2011</t>
  </si>
  <si>
    <t>Esporão Verdelho 2012</t>
  </si>
  <si>
    <t>Herdade do Esporão Late Harvest Semillon 2015</t>
  </si>
  <si>
    <t>João Portugal Ramos Aragonês 2004</t>
  </si>
  <si>
    <t>José de Sousa 2004</t>
  </si>
  <si>
    <t>Trincadeira, Grand Noir e Aragonez</t>
  </si>
  <si>
    <t>José de Sousa 2010</t>
  </si>
  <si>
    <t>José de Sousa 2011</t>
  </si>
  <si>
    <t>José Maria da Fonseca Garrafeira RA 1985</t>
  </si>
  <si>
    <t>Castelão Francês, Espadeiro e Bastardo</t>
  </si>
  <si>
    <t>Marquês de Borba 2006</t>
  </si>
  <si>
    <t>Aragonês, Trincadeira e outras</t>
  </si>
  <si>
    <t>Marquês de Borba 2007</t>
  </si>
  <si>
    <t>Marquês de Borba 2008</t>
  </si>
  <si>
    <t>Arinto, Roupeiro e Rabo de Ovelha</t>
  </si>
  <si>
    <t>Marquês de Borba 2009</t>
  </si>
  <si>
    <t>Arinto, Antão Vaz, Verdelho e Viognier</t>
  </si>
  <si>
    <t>Marquês de Borba 2012</t>
  </si>
  <si>
    <t>Marquês de Borba 2014</t>
  </si>
  <si>
    <t>Arinto, Antão Vaz e Viognier</t>
  </si>
  <si>
    <t>Marquês de Borba 2015</t>
  </si>
  <si>
    <t>Marquês de Borba 2016</t>
  </si>
  <si>
    <t>Marquês de Borba 2017</t>
  </si>
  <si>
    <t>Marquês de Borba Colheita 2017</t>
  </si>
  <si>
    <t>Alicante Bouschet, Aragonez, Touriga Nacional, Petit Verdot e Merlot</t>
  </si>
  <si>
    <t>Aragonês, Trincadeira e Castelão</t>
  </si>
  <si>
    <t>BSE 2014</t>
  </si>
  <si>
    <t>Antão Vaz, Arinto e Fernão Pires</t>
  </si>
  <si>
    <t>BSE 2015</t>
  </si>
  <si>
    <t>Defesa do Esporão 2015</t>
  </si>
  <si>
    <t>Syrah e Aragonês</t>
  </si>
  <si>
    <t>Domingos Soares Franco Colecção Privada Moscatel Roxo 2013</t>
  </si>
  <si>
    <t>João Portugal Ramos Antão Vaz 2005</t>
  </si>
  <si>
    <t>José de Sousa 2002</t>
  </si>
  <si>
    <t>Loios 2011</t>
  </si>
  <si>
    <t>Aragonez, Trincadeira e Outras</t>
  </si>
  <si>
    <t>Loios 2013</t>
  </si>
  <si>
    <t>Loios 2016</t>
  </si>
  <si>
    <t>Marquês de Borba 2001</t>
  </si>
  <si>
    <t>Marquês de Borba 2004</t>
  </si>
  <si>
    <t>Marquês de Borba 2005</t>
  </si>
  <si>
    <t>Marquês de Borba Colheita 2018</t>
  </si>
  <si>
    <t>Monte Velho 2013</t>
  </si>
  <si>
    <t>Roupeiro, Antão Vaz e Perrum</t>
  </si>
  <si>
    <t>Monte Velho 2015</t>
  </si>
  <si>
    <t>Antão Vaz, Roupeiro e Perrum</t>
  </si>
  <si>
    <t>Monte Velho 2016</t>
  </si>
  <si>
    <t>Aragonez, Trincadeira, Touriga Nacional e Syrah</t>
  </si>
  <si>
    <t>BSE 2012</t>
  </si>
  <si>
    <t>BSE 2013</t>
  </si>
  <si>
    <t>BSE 2016</t>
  </si>
  <si>
    <t>José de Sousa 2003</t>
  </si>
  <si>
    <t>Lancers 2005</t>
  </si>
  <si>
    <t>várias</t>
  </si>
  <si>
    <t>Moscatel Graúdo</t>
  </si>
  <si>
    <t>Loios 2009</t>
  </si>
  <si>
    <t>Roupeiro e Rabo de Ovelha</t>
  </si>
  <si>
    <t>Montado 2013</t>
  </si>
  <si>
    <t>Alva, Tamarez e Rabo de Ovelha</t>
  </si>
  <si>
    <t>Monte Velho 2014</t>
  </si>
  <si>
    <t>Avis Rara Doce 2016</t>
  </si>
  <si>
    <t>Moscatel e Fernão Pires</t>
  </si>
  <si>
    <t>Loios 2004</t>
  </si>
  <si>
    <t>Aragonês, Trincadeira, Castelão e outras</t>
  </si>
  <si>
    <t>Loios 2005</t>
  </si>
  <si>
    <t>Domini 2002</t>
  </si>
  <si>
    <t>João Pires 2012</t>
  </si>
  <si>
    <t>João Pires 2013</t>
  </si>
  <si>
    <t>Montado 2004</t>
  </si>
  <si>
    <t>Trincadeira, Aragonês e Castelão</t>
  </si>
  <si>
    <t>Domingos Soares Franco Colecção Privada Aragonez 1999</t>
  </si>
  <si>
    <t>Producer:Esporão S.A.</t>
  </si>
  <si>
    <t>Producer:José Maria da Fonseca Vinhos, S.A.</t>
  </si>
  <si>
    <t>Producer:João Portugal Ramos - Vinhos, SA</t>
  </si>
  <si>
    <t>Producer:Ramos Pinto</t>
  </si>
  <si>
    <t>Region:Regional Alentejo</t>
  </si>
  <si>
    <t>Region:DOC Douro</t>
  </si>
  <si>
    <t>Region:DOC Alentejo</t>
  </si>
  <si>
    <t>Region:Regional Península de Setúbal</t>
  </si>
  <si>
    <t>Region:Espanha</t>
  </si>
  <si>
    <t>Judge:Domingos Soares Franco</t>
  </si>
  <si>
    <t>Judge:João Nicolau de Almeida</t>
  </si>
  <si>
    <t>Judge:João Portugal Ramos</t>
  </si>
  <si>
    <t>Judge:David Baverstock e Sandra Alves</t>
  </si>
  <si>
    <t>Judge:David Baverstock e Luís Patrão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</si>
  <si>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</si>
  <si>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</si>
  <si>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</si>
  <si>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</si>
  <si>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</si>
  <si>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</si>
  <si>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</si>
  <si>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</si>
  <si>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</si>
  <si>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</si>
  <si>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</si>
  <si>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</si>
  <si>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</si>
  <si>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</si>
  <si>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</si>
  <si>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</si>
  <si>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</si>
  <si>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</si>
  <si>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</si>
  <si>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</si>
  <si>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</si>
  <si>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</si>
  <si>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</si>
  <si>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</si>
  <si>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</si>
  <si>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</si>
  <si>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JudgeRating</t>
  </si>
  <si>
    <t>Residuals</t>
  </si>
  <si>
    <t>PROBABILITY OUTPUT</t>
  </si>
  <si>
    <t>Percentile</t>
  </si>
  <si>
    <t>ln(JudgeRating)</t>
  </si>
  <si>
    <t>Predicted ln(JudgeRating)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</si>
</sst>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0" xfId="0" applyFill="1" applyBorder="1" applyAlignment="1"/>
    <xf numFmtId="0" fontId="0" fillId="33" borderId="10" xfId="0" applyFill="1" applyBorder="1" applyAlignment="1"/>
    <xf numFmtId="0" fontId="0" fillId="34" borderId="0" xfId="0" applyFill="1" applyBorder="1" applyAlignment="1"/>
    <xf numFmtId="0" fontId="16" fillId="0" borderId="0" xfId="0" applyFont="1"/>
    <xf numFmtId="0" fontId="0" fillId="34" borderId="10" xfId="0" applyFill="1" applyBorder="1" applyAlignment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Region:Regional Alentejo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'Original Data'!$S$2:$S$192</c:f>
              <c:numCache>
                <c:formatCode>General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</c:numCache>
            </c:numRef>
          </c:xVal>
          <c:yVal>
            <c:numRef>
              <c:f>'Model 1'!$C$40:$C$230</c:f>
              <c:numCache>
                <c:formatCode>General</c:formatCode>
                <c:ptCount val="191"/>
                <c:pt idx="0">
                  <c:v>1.4396792810058194</c:v>
                </c:pt>
                <c:pt idx="1">
                  <c:v>0.58274158310964097</c:v>
                </c:pt>
                <c:pt idx="2">
                  <c:v>0.28893929488295811</c:v>
                </c:pt>
                <c:pt idx="3">
                  <c:v>-2.4252191011004882</c:v>
                </c:pt>
                <c:pt idx="4">
                  <c:v>5.6195982322392979E-2</c:v>
                </c:pt>
                <c:pt idx="5">
                  <c:v>0.47688199241221696</c:v>
                </c:pt>
                <c:pt idx="6">
                  <c:v>0.42058795607686505</c:v>
                </c:pt>
                <c:pt idx="7">
                  <c:v>-0.57719995491530085</c:v>
                </c:pt>
                <c:pt idx="8">
                  <c:v>0.563144724243827</c:v>
                </c:pt>
                <c:pt idx="9">
                  <c:v>0.22424571482464728</c:v>
                </c:pt>
                <c:pt idx="10">
                  <c:v>0.13921491799649033</c:v>
                </c:pt>
                <c:pt idx="11">
                  <c:v>0.42164059252882069</c:v>
                </c:pt>
                <c:pt idx="12">
                  <c:v>0.40360190405182195</c:v>
                </c:pt>
                <c:pt idx="13">
                  <c:v>-0.15694463968604566</c:v>
                </c:pt>
                <c:pt idx="14">
                  <c:v>0.35850518285932509</c:v>
                </c:pt>
                <c:pt idx="15">
                  <c:v>0.34046649438232635</c:v>
                </c:pt>
                <c:pt idx="16">
                  <c:v>6.4702894632642227E-2</c:v>
                </c:pt>
                <c:pt idx="17">
                  <c:v>0.75287048858585237</c:v>
                </c:pt>
                <c:pt idx="18">
                  <c:v>-0.4347846734391112</c:v>
                </c:pt>
                <c:pt idx="19">
                  <c:v>0.1956767787022109</c:v>
                </c:pt>
                <c:pt idx="20">
                  <c:v>0.17763809022521215</c:v>
                </c:pt>
                <c:pt idx="21">
                  <c:v>0.43536300149789753</c:v>
                </c:pt>
                <c:pt idx="22">
                  <c:v>0.67643816785238542</c:v>
                </c:pt>
                <c:pt idx="23">
                  <c:v>0.4006745681027013</c:v>
                </c:pt>
                <c:pt idx="24">
                  <c:v>0.65839947937538668</c:v>
                </c:pt>
                <c:pt idx="25">
                  <c:v>0.9161243906480685</c:v>
                </c:pt>
                <c:pt idx="26">
                  <c:v>0.68995070147089166</c:v>
                </c:pt>
                <c:pt idx="27">
                  <c:v>0.66289266875539354</c:v>
                </c:pt>
                <c:pt idx="28">
                  <c:v>-4.1156696064781784E-2</c:v>
                </c:pt>
                <c:pt idx="29">
                  <c:v>0.46524313654305161</c:v>
                </c:pt>
                <c:pt idx="30">
                  <c:v>0.17005190475757104</c:v>
                </c:pt>
                <c:pt idx="31">
                  <c:v>0.45622379230455223</c:v>
                </c:pt>
                <c:pt idx="32">
                  <c:v>0.46524313654305161</c:v>
                </c:pt>
                <c:pt idx="33">
                  <c:v>0.45622379230455223</c:v>
                </c:pt>
                <c:pt idx="34">
                  <c:v>3.0998057843213189E-2</c:v>
                </c:pt>
                <c:pt idx="35">
                  <c:v>0.25264559216190463</c:v>
                </c:pt>
                <c:pt idx="36">
                  <c:v>-6.8214728780276346E-2</c:v>
                </c:pt>
                <c:pt idx="37">
                  <c:v>1.3103447714386149</c:v>
                </c:pt>
                <c:pt idx="38">
                  <c:v>0.50839564076658306</c:v>
                </c:pt>
                <c:pt idx="39">
                  <c:v>0.51959295590944166</c:v>
                </c:pt>
                <c:pt idx="40">
                  <c:v>1.8048003051326589E-2</c:v>
                </c:pt>
                <c:pt idx="41">
                  <c:v>9.0286588128307699E-3</c:v>
                </c:pt>
                <c:pt idx="42">
                  <c:v>-3.6068062379669641E-2</c:v>
                </c:pt>
                <c:pt idx="43">
                  <c:v>0.4369902975089488</c:v>
                </c:pt>
                <c:pt idx="44">
                  <c:v>-0.90565020672023167</c:v>
                </c:pt>
                <c:pt idx="45">
                  <c:v>0.46721504280451853</c:v>
                </c:pt>
                <c:pt idx="46">
                  <c:v>-7.5292812456350333E-2</c:v>
                </c:pt>
                <c:pt idx="47">
                  <c:v>0.54667277681253523</c:v>
                </c:pt>
                <c:pt idx="48">
                  <c:v>0.27090917706285111</c:v>
                </c:pt>
                <c:pt idx="49">
                  <c:v>0.26188983282435174</c:v>
                </c:pt>
                <c:pt idx="50">
                  <c:v>0.243851144347353</c:v>
                </c:pt>
                <c:pt idx="51">
                  <c:v>-0.57442031066319998</c:v>
                </c:pt>
                <c:pt idx="52">
                  <c:v>0.43690925866756203</c:v>
                </c:pt>
                <c:pt idx="53">
                  <c:v>-0.49992251787101694</c:v>
                </c:pt>
                <c:pt idx="54">
                  <c:v>-7.1213388999705529E-2</c:v>
                </c:pt>
                <c:pt idx="55">
                  <c:v>-8.9252077476704272E-2</c:v>
                </c:pt>
                <c:pt idx="56">
                  <c:v>5.2937722833966916E-2</c:v>
                </c:pt>
                <c:pt idx="57">
                  <c:v>4.3918378595467544E-2</c:v>
                </c:pt>
                <c:pt idx="58">
                  <c:v>0.30021013109729466</c:v>
                </c:pt>
                <c:pt idx="59">
                  <c:v>0.184371794333682</c:v>
                </c:pt>
                <c:pt idx="60">
                  <c:v>-0.21624948641811415</c:v>
                </c:pt>
                <c:pt idx="61">
                  <c:v>0.80802955296296375</c:v>
                </c:pt>
                <c:pt idx="62">
                  <c:v>0.79901020872446438</c:v>
                </c:pt>
                <c:pt idx="63">
                  <c:v>-0.22029637512260081</c:v>
                </c:pt>
                <c:pt idx="64">
                  <c:v>-4.3776207695447766E-2</c:v>
                </c:pt>
                <c:pt idx="65">
                  <c:v>-5.2795551933947138E-2</c:v>
                </c:pt>
                <c:pt idx="66">
                  <c:v>-4.3776207695447766E-2</c:v>
                </c:pt>
                <c:pt idx="67">
                  <c:v>-7.0834240410945881E-2</c:v>
                </c:pt>
                <c:pt idx="68">
                  <c:v>0.21394870357723761</c:v>
                </c:pt>
                <c:pt idx="69">
                  <c:v>-7.9853584649445253E-2</c:v>
                </c:pt>
                <c:pt idx="70">
                  <c:v>0.51216125328942397</c:v>
                </c:pt>
                <c:pt idx="71">
                  <c:v>0.29317858475476655</c:v>
                </c:pt>
                <c:pt idx="72">
                  <c:v>0.2581747448254994</c:v>
                </c:pt>
                <c:pt idx="73">
                  <c:v>-0.40979724304067844</c:v>
                </c:pt>
                <c:pt idx="74">
                  <c:v>0.29172907090734057</c:v>
                </c:pt>
                <c:pt idx="75">
                  <c:v>0.52791430163639319</c:v>
                </c:pt>
                <c:pt idx="76">
                  <c:v>0.2403679884349792</c:v>
                </c:pt>
                <c:pt idx="77">
                  <c:v>3.6759142593290051E-2</c:v>
                </c:pt>
                <c:pt idx="78">
                  <c:v>0.27018939036370782</c:v>
                </c:pt>
                <c:pt idx="79">
                  <c:v>0.54263356243931149</c:v>
                </c:pt>
                <c:pt idx="80">
                  <c:v>-1.7912981298554342E-2</c:v>
                </c:pt>
                <c:pt idx="81">
                  <c:v>-4.4971014014052457E-2</c:v>
                </c:pt>
                <c:pt idx="82">
                  <c:v>0.1947152087816324</c:v>
                </c:pt>
                <c:pt idx="83">
                  <c:v>-8.1048390968049944E-2</c:v>
                </c:pt>
                <c:pt idx="84">
                  <c:v>0.13575630666225003</c:v>
                </c:pt>
                <c:pt idx="85">
                  <c:v>0.12673696242375065</c:v>
                </c:pt>
                <c:pt idx="86">
                  <c:v>-0.14902663732593524</c:v>
                </c:pt>
                <c:pt idx="87">
                  <c:v>5.3231977639400796E-2</c:v>
                </c:pt>
                <c:pt idx="88">
                  <c:v>-0.21105213446015014</c:v>
                </c:pt>
                <c:pt idx="89">
                  <c:v>0.37116496263245935</c:v>
                </c:pt>
                <c:pt idx="90">
                  <c:v>0.21456480967441394</c:v>
                </c:pt>
                <c:pt idx="91">
                  <c:v>6.8343330167280669E-2</c:v>
                </c:pt>
                <c:pt idx="92">
                  <c:v>4.1285297451782554E-2</c:v>
                </c:pt>
                <c:pt idx="93">
                  <c:v>1.422726473628444E-2</c:v>
                </c:pt>
                <c:pt idx="94">
                  <c:v>-8.1129429809436715E-2</c:v>
                </c:pt>
                <c:pt idx="95">
                  <c:v>-9.0148774047936087E-2</c:v>
                </c:pt>
                <c:pt idx="96">
                  <c:v>-0.59827142171520364</c:v>
                </c:pt>
                <c:pt idx="97">
                  <c:v>-0.43146654242993066</c:v>
                </c:pt>
                <c:pt idx="98">
                  <c:v>-0.17374163115724528</c:v>
                </c:pt>
                <c:pt idx="99">
                  <c:v>8.6382018644279412E-2</c:v>
                </c:pt>
                <c:pt idx="100">
                  <c:v>0.31704889720146312</c:v>
                </c:pt>
                <c:pt idx="101">
                  <c:v>-0.34268623838181611</c:v>
                </c:pt>
                <c:pt idx="102">
                  <c:v>-9.7421108448919824E-2</c:v>
                </c:pt>
                <c:pt idx="103">
                  <c:v>0.15005571236231496</c:v>
                </c:pt>
                <c:pt idx="104">
                  <c:v>0.25687470488742825</c:v>
                </c:pt>
                <c:pt idx="105">
                  <c:v>0.53263830463711237</c:v>
                </c:pt>
                <c:pt idx="106">
                  <c:v>0.90087111455316204</c:v>
                </c:pt>
                <c:pt idx="107">
                  <c:v>0.40784119392362861</c:v>
                </c:pt>
                <c:pt idx="108">
                  <c:v>0.34759117540476758</c:v>
                </c:pt>
                <c:pt idx="109">
                  <c:v>0.32955248692776884</c:v>
                </c:pt>
                <c:pt idx="110">
                  <c:v>-0.19925158485416006</c:v>
                </c:pt>
                <c:pt idx="111">
                  <c:v>0.64884127208511622</c:v>
                </c:pt>
                <c:pt idx="112">
                  <c:v>0.28682437989617071</c:v>
                </c:pt>
                <c:pt idx="113">
                  <c:v>-0.16183236327840689</c:v>
                </c:pt>
                <c:pt idx="114">
                  <c:v>0.58846084537425725</c:v>
                </c:pt>
                <c:pt idx="115">
                  <c:v>0.51455251722306983</c:v>
                </c:pt>
                <c:pt idx="116">
                  <c:v>0.34935616336776576</c:v>
                </c:pt>
                <c:pt idx="117">
                  <c:v>5.5553875141082898E-2</c:v>
                </c:pt>
                <c:pt idx="118">
                  <c:v>-0.23824841308559819</c:v>
                </c:pt>
                <c:pt idx="119">
                  <c:v>-0.46949683243197882</c:v>
                </c:pt>
                <c:pt idx="120">
                  <c:v>5.4972334351891305E-2</c:v>
                </c:pt>
                <c:pt idx="121">
                  <c:v>0.23878891747338749</c:v>
                </c:pt>
                <c:pt idx="122">
                  <c:v>5.8951532734923262E-2</c:v>
                </c:pt>
                <c:pt idx="123">
                  <c:v>0.52028528984929601</c:v>
                </c:pt>
                <c:pt idx="124">
                  <c:v>-0.23313003731037263</c:v>
                </c:pt>
                <c:pt idx="125">
                  <c:v>-0.242149381548872</c:v>
                </c:pt>
                <c:pt idx="126">
                  <c:v>-0.43966974814930282</c:v>
                </c:pt>
                <c:pt idx="127">
                  <c:v>-0.26920741426437012</c:v>
                </c:pt>
                <c:pt idx="128">
                  <c:v>-0.86165482740612376</c:v>
                </c:pt>
                <c:pt idx="129">
                  <c:v>-0.33718566062225186</c:v>
                </c:pt>
                <c:pt idx="130">
                  <c:v>-0.28724610274136886</c:v>
                </c:pt>
                <c:pt idx="131">
                  <c:v>-0.62196860461043713</c:v>
                </c:pt>
                <c:pt idx="132">
                  <c:v>-0.4406760140712187</c:v>
                </c:pt>
                <c:pt idx="133">
                  <c:v>-0.18295110279853688</c:v>
                </c:pt>
                <c:pt idx="134">
                  <c:v>-0.60818746252493483</c:v>
                </c:pt>
                <c:pt idx="135">
                  <c:v>-0.16491241432153814</c:v>
                </c:pt>
                <c:pt idx="136">
                  <c:v>-0.4406760140712187</c:v>
                </c:pt>
                <c:pt idx="137">
                  <c:v>-0.5745530393118301</c:v>
                </c:pt>
                <c:pt idx="138">
                  <c:v>3.263830463711237E-2</c:v>
                </c:pt>
                <c:pt idx="139">
                  <c:v>-2.1113964703655341E-2</c:v>
                </c:pt>
                <c:pt idx="140">
                  <c:v>-7.5230030134651571E-2</c:v>
                </c:pt>
                <c:pt idx="141">
                  <c:v>-8.4249374373150943E-2</c:v>
                </c:pt>
                <c:pt idx="142">
                  <c:v>0.5834359702275087</c:v>
                </c:pt>
                <c:pt idx="143">
                  <c:v>-0.10731210340273556</c:v>
                </c:pt>
                <c:pt idx="144">
                  <c:v>0.15041280786994804</c:v>
                </c:pt>
                <c:pt idx="145">
                  <c:v>9.1453905750563891E-2</c:v>
                </c:pt>
                <c:pt idx="146">
                  <c:v>0.34917881702324749</c:v>
                </c:pt>
                <c:pt idx="147">
                  <c:v>0.33114012854624875</c:v>
                </c:pt>
                <c:pt idx="148">
                  <c:v>0.32212078430774937</c:v>
                </c:pt>
                <c:pt idx="149">
                  <c:v>0.30408209583075063</c:v>
                </c:pt>
                <c:pt idx="150">
                  <c:v>0.29506275159225126</c:v>
                </c:pt>
                <c:pt idx="151">
                  <c:v>0.28604340735375189</c:v>
                </c:pt>
                <c:pt idx="152">
                  <c:v>0.27702406311525252</c:v>
                </c:pt>
                <c:pt idx="153">
                  <c:v>-0.20652489002622865</c:v>
                </c:pt>
                <c:pt idx="154">
                  <c:v>0.15618057671894903</c:v>
                </c:pt>
                <c:pt idx="155">
                  <c:v>0.14716123248044966</c:v>
                </c:pt>
                <c:pt idx="156">
                  <c:v>-0.55418677097920543</c:v>
                </c:pt>
                <c:pt idx="157">
                  <c:v>-0.57280700024539932</c:v>
                </c:pt>
                <c:pt idx="158">
                  <c:v>-0.43542678062041773</c:v>
                </c:pt>
                <c:pt idx="159">
                  <c:v>-0.25957634197108881</c:v>
                </c:pt>
                <c:pt idx="160">
                  <c:v>-0.10814822968533733</c:v>
                </c:pt>
                <c:pt idx="161">
                  <c:v>0.19873553091685991</c:v>
                </c:pt>
                <c:pt idx="162">
                  <c:v>-0.28481342222462303</c:v>
                </c:pt>
                <c:pt idx="163">
                  <c:v>0.18069684243986117</c:v>
                </c:pt>
                <c:pt idx="164">
                  <c:v>0.15363880972436306</c:v>
                </c:pt>
                <c:pt idx="165">
                  <c:v>-0.5622153822102387</c:v>
                </c:pt>
                <c:pt idx="166">
                  <c:v>-0.58927341492573682</c:v>
                </c:pt>
                <c:pt idx="167">
                  <c:v>-0.11474380602275502</c:v>
                </c:pt>
                <c:pt idx="168">
                  <c:v>-0.63437013611823367</c:v>
                </c:pt>
                <c:pt idx="169">
                  <c:v>-0.18689855993075</c:v>
                </c:pt>
                <c:pt idx="170">
                  <c:v>-0.23199528112324685</c:v>
                </c:pt>
                <c:pt idx="171">
                  <c:v>-0.55476831176840058</c:v>
                </c:pt>
                <c:pt idx="172">
                  <c:v>-0.45530610846777542</c:v>
                </c:pt>
                <c:pt idx="173">
                  <c:v>3.73810426985699E-3</c:v>
                </c:pt>
                <c:pt idx="174">
                  <c:v>-0.32578073480405223</c:v>
                </c:pt>
                <c:pt idx="175">
                  <c:v>-0.3348000790425516</c:v>
                </c:pt>
                <c:pt idx="176">
                  <c:v>-0.36185811175804972</c:v>
                </c:pt>
                <c:pt idx="177">
                  <c:v>-0.6171675739238367</c:v>
                </c:pt>
                <c:pt idx="178">
                  <c:v>0.82295192617637092</c:v>
                </c:pt>
                <c:pt idx="179">
                  <c:v>-0.28322578060614134</c:v>
                </c:pt>
                <c:pt idx="180">
                  <c:v>-0.63979968241209129</c:v>
                </c:pt>
                <c:pt idx="181">
                  <c:v>-0.83969716794731575</c:v>
                </c:pt>
                <c:pt idx="182">
                  <c:v>-1.0637876560069</c:v>
                </c:pt>
                <c:pt idx="183">
                  <c:v>-0.4458704925133059</c:v>
                </c:pt>
                <c:pt idx="184">
                  <c:v>-0.95493375704394268</c:v>
                </c:pt>
                <c:pt idx="185">
                  <c:v>-0.96395310128244205</c:v>
                </c:pt>
                <c:pt idx="186">
                  <c:v>-1.0052761204769016</c:v>
                </c:pt>
                <c:pt idx="187">
                  <c:v>-1.0590364792928693</c:v>
                </c:pt>
                <c:pt idx="188">
                  <c:v>-1.0680558235313686</c:v>
                </c:pt>
                <c:pt idx="189">
                  <c:v>-2.0086860263847122</c:v>
                </c:pt>
                <c:pt idx="190">
                  <c:v>-2.4042733846304358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2E-7D4B-930C-D826E1FEF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036736"/>
        <c:axId val="1221038384"/>
      </c:scatterChart>
      <c:valAx>
        <c:axId val="122103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Region:Regional Alentejo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1038384"/>
        <c:crosses val="autoZero"/>
        <c:crossBetween val="midCat"/>
      </c:valAx>
      <c:valAx>
        <c:axId val="1221038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10367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Producer:José Maria da Fonseca Vinhos, S.A.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1'!$W$2:$W$192</c:f>
              <c:numCache>
                <c:formatCode>General</c:formatCode>
                <c:ptCount val="191"/>
              </c:numCache>
            </c:numRef>
          </c:xVal>
          <c:yVal>
            <c:numRef>
              <c:f>'Model 1'!$C$40:$C$230</c:f>
              <c:numCache>
                <c:formatCode>General</c:formatCode>
                <c:ptCount val="191"/>
                <c:pt idx="0">
                  <c:v>1.4396792810058194</c:v>
                </c:pt>
                <c:pt idx="1">
                  <c:v>0.58274158310964097</c:v>
                </c:pt>
                <c:pt idx="2">
                  <c:v>0.28893929488295811</c:v>
                </c:pt>
                <c:pt idx="3">
                  <c:v>-2.4252191011004882</c:v>
                </c:pt>
                <c:pt idx="4">
                  <c:v>5.6195982322392979E-2</c:v>
                </c:pt>
                <c:pt idx="5">
                  <c:v>0.47688199241221696</c:v>
                </c:pt>
                <c:pt idx="6">
                  <c:v>0.42058795607686505</c:v>
                </c:pt>
                <c:pt idx="7">
                  <c:v>-0.57719995491530085</c:v>
                </c:pt>
                <c:pt idx="8">
                  <c:v>0.563144724243827</c:v>
                </c:pt>
                <c:pt idx="9">
                  <c:v>0.22424571482464728</c:v>
                </c:pt>
                <c:pt idx="10">
                  <c:v>0.13921491799649033</c:v>
                </c:pt>
                <c:pt idx="11">
                  <c:v>0.42164059252882069</c:v>
                </c:pt>
                <c:pt idx="12">
                  <c:v>0.40360190405182195</c:v>
                </c:pt>
                <c:pt idx="13">
                  <c:v>-0.15694463968604566</c:v>
                </c:pt>
                <c:pt idx="14">
                  <c:v>0.35850518285932509</c:v>
                </c:pt>
                <c:pt idx="15">
                  <c:v>0.34046649438232635</c:v>
                </c:pt>
                <c:pt idx="16">
                  <c:v>6.4702894632642227E-2</c:v>
                </c:pt>
                <c:pt idx="17">
                  <c:v>0.75287048858585237</c:v>
                </c:pt>
                <c:pt idx="18">
                  <c:v>-0.4347846734391112</c:v>
                </c:pt>
                <c:pt idx="19">
                  <c:v>0.1956767787022109</c:v>
                </c:pt>
                <c:pt idx="20">
                  <c:v>0.17763809022521215</c:v>
                </c:pt>
                <c:pt idx="21">
                  <c:v>0.43536300149789753</c:v>
                </c:pt>
                <c:pt idx="22">
                  <c:v>0.67643816785238542</c:v>
                </c:pt>
                <c:pt idx="23">
                  <c:v>0.4006745681027013</c:v>
                </c:pt>
                <c:pt idx="24">
                  <c:v>0.65839947937538668</c:v>
                </c:pt>
                <c:pt idx="25">
                  <c:v>0.9161243906480685</c:v>
                </c:pt>
                <c:pt idx="26">
                  <c:v>0.68995070147089166</c:v>
                </c:pt>
                <c:pt idx="27">
                  <c:v>0.66289266875539354</c:v>
                </c:pt>
                <c:pt idx="28">
                  <c:v>-4.1156696064781784E-2</c:v>
                </c:pt>
                <c:pt idx="29">
                  <c:v>0.46524313654305161</c:v>
                </c:pt>
                <c:pt idx="30">
                  <c:v>0.17005190475757104</c:v>
                </c:pt>
                <c:pt idx="31">
                  <c:v>0.45622379230455223</c:v>
                </c:pt>
                <c:pt idx="32">
                  <c:v>0.46524313654305161</c:v>
                </c:pt>
                <c:pt idx="33">
                  <c:v>0.45622379230455223</c:v>
                </c:pt>
                <c:pt idx="34">
                  <c:v>3.0998057843213189E-2</c:v>
                </c:pt>
                <c:pt idx="35">
                  <c:v>0.25264559216190463</c:v>
                </c:pt>
                <c:pt idx="36">
                  <c:v>-6.8214728780276346E-2</c:v>
                </c:pt>
                <c:pt idx="37">
                  <c:v>1.3103447714386149</c:v>
                </c:pt>
                <c:pt idx="38">
                  <c:v>0.50839564076658306</c:v>
                </c:pt>
                <c:pt idx="39">
                  <c:v>0.51959295590944166</c:v>
                </c:pt>
                <c:pt idx="40">
                  <c:v>1.8048003051326589E-2</c:v>
                </c:pt>
                <c:pt idx="41">
                  <c:v>9.0286588128307699E-3</c:v>
                </c:pt>
                <c:pt idx="42">
                  <c:v>-3.6068062379669641E-2</c:v>
                </c:pt>
                <c:pt idx="43">
                  <c:v>0.4369902975089488</c:v>
                </c:pt>
                <c:pt idx="44">
                  <c:v>-0.90565020672023167</c:v>
                </c:pt>
                <c:pt idx="45">
                  <c:v>0.46721504280451853</c:v>
                </c:pt>
                <c:pt idx="46">
                  <c:v>-7.5292812456350333E-2</c:v>
                </c:pt>
                <c:pt idx="47">
                  <c:v>0.54667277681253523</c:v>
                </c:pt>
                <c:pt idx="48">
                  <c:v>0.27090917706285111</c:v>
                </c:pt>
                <c:pt idx="49">
                  <c:v>0.26188983282435174</c:v>
                </c:pt>
                <c:pt idx="50">
                  <c:v>0.243851144347353</c:v>
                </c:pt>
                <c:pt idx="51">
                  <c:v>-0.57442031066319998</c:v>
                </c:pt>
                <c:pt idx="52">
                  <c:v>0.43690925866756203</c:v>
                </c:pt>
                <c:pt idx="53">
                  <c:v>-0.49992251787101694</c:v>
                </c:pt>
                <c:pt idx="54">
                  <c:v>-7.1213388999705529E-2</c:v>
                </c:pt>
                <c:pt idx="55">
                  <c:v>-8.9252077476704272E-2</c:v>
                </c:pt>
                <c:pt idx="56">
                  <c:v>5.2937722833966916E-2</c:v>
                </c:pt>
                <c:pt idx="57">
                  <c:v>4.3918378595467544E-2</c:v>
                </c:pt>
                <c:pt idx="58">
                  <c:v>0.30021013109729466</c:v>
                </c:pt>
                <c:pt idx="59">
                  <c:v>0.184371794333682</c:v>
                </c:pt>
                <c:pt idx="60">
                  <c:v>-0.21624948641811415</c:v>
                </c:pt>
                <c:pt idx="61">
                  <c:v>0.80802955296296375</c:v>
                </c:pt>
                <c:pt idx="62">
                  <c:v>0.79901020872446438</c:v>
                </c:pt>
                <c:pt idx="63">
                  <c:v>-0.22029637512260081</c:v>
                </c:pt>
                <c:pt idx="64">
                  <c:v>-4.3776207695447766E-2</c:v>
                </c:pt>
                <c:pt idx="65">
                  <c:v>-5.2795551933947138E-2</c:v>
                </c:pt>
                <c:pt idx="66">
                  <c:v>-4.3776207695447766E-2</c:v>
                </c:pt>
                <c:pt idx="67">
                  <c:v>-7.0834240410945881E-2</c:v>
                </c:pt>
                <c:pt idx="68">
                  <c:v>0.21394870357723761</c:v>
                </c:pt>
                <c:pt idx="69">
                  <c:v>-7.9853584649445253E-2</c:v>
                </c:pt>
                <c:pt idx="70">
                  <c:v>0.51216125328942397</c:v>
                </c:pt>
                <c:pt idx="71">
                  <c:v>0.29317858475476655</c:v>
                </c:pt>
                <c:pt idx="72">
                  <c:v>0.2581747448254994</c:v>
                </c:pt>
                <c:pt idx="73">
                  <c:v>-0.40979724304067844</c:v>
                </c:pt>
                <c:pt idx="74">
                  <c:v>0.29172907090734057</c:v>
                </c:pt>
                <c:pt idx="75">
                  <c:v>0.52791430163639319</c:v>
                </c:pt>
                <c:pt idx="76">
                  <c:v>0.2403679884349792</c:v>
                </c:pt>
                <c:pt idx="77">
                  <c:v>3.6759142593290051E-2</c:v>
                </c:pt>
                <c:pt idx="78">
                  <c:v>0.27018939036370782</c:v>
                </c:pt>
                <c:pt idx="79">
                  <c:v>0.54263356243931149</c:v>
                </c:pt>
                <c:pt idx="80">
                  <c:v>-1.7912981298554342E-2</c:v>
                </c:pt>
                <c:pt idx="81">
                  <c:v>-4.4971014014052457E-2</c:v>
                </c:pt>
                <c:pt idx="82">
                  <c:v>0.1947152087816324</c:v>
                </c:pt>
                <c:pt idx="83">
                  <c:v>-8.1048390968049944E-2</c:v>
                </c:pt>
                <c:pt idx="84">
                  <c:v>0.13575630666225003</c:v>
                </c:pt>
                <c:pt idx="85">
                  <c:v>0.12673696242375065</c:v>
                </c:pt>
                <c:pt idx="86">
                  <c:v>-0.14902663732593524</c:v>
                </c:pt>
                <c:pt idx="87">
                  <c:v>5.3231977639400796E-2</c:v>
                </c:pt>
                <c:pt idx="88">
                  <c:v>-0.21105213446015014</c:v>
                </c:pt>
                <c:pt idx="89">
                  <c:v>0.37116496263245935</c:v>
                </c:pt>
                <c:pt idx="90">
                  <c:v>0.21456480967441394</c:v>
                </c:pt>
                <c:pt idx="91">
                  <c:v>6.8343330167280669E-2</c:v>
                </c:pt>
                <c:pt idx="92">
                  <c:v>4.1285297451782554E-2</c:v>
                </c:pt>
                <c:pt idx="93">
                  <c:v>1.422726473628444E-2</c:v>
                </c:pt>
                <c:pt idx="94">
                  <c:v>-8.1129429809436715E-2</c:v>
                </c:pt>
                <c:pt idx="95">
                  <c:v>-9.0148774047936087E-2</c:v>
                </c:pt>
                <c:pt idx="96">
                  <c:v>-0.59827142171520364</c:v>
                </c:pt>
                <c:pt idx="97">
                  <c:v>-0.43146654242993066</c:v>
                </c:pt>
                <c:pt idx="98">
                  <c:v>-0.17374163115724528</c:v>
                </c:pt>
                <c:pt idx="99">
                  <c:v>8.6382018644279412E-2</c:v>
                </c:pt>
                <c:pt idx="100">
                  <c:v>0.31704889720146312</c:v>
                </c:pt>
                <c:pt idx="101">
                  <c:v>-0.34268623838181611</c:v>
                </c:pt>
                <c:pt idx="102">
                  <c:v>-9.7421108448919824E-2</c:v>
                </c:pt>
                <c:pt idx="103">
                  <c:v>0.15005571236231496</c:v>
                </c:pt>
                <c:pt idx="104">
                  <c:v>0.25687470488742825</c:v>
                </c:pt>
                <c:pt idx="105">
                  <c:v>0.53263830463711237</c:v>
                </c:pt>
                <c:pt idx="106">
                  <c:v>0.90087111455316204</c:v>
                </c:pt>
                <c:pt idx="107">
                  <c:v>0.40784119392362861</c:v>
                </c:pt>
                <c:pt idx="108">
                  <c:v>0.34759117540476758</c:v>
                </c:pt>
                <c:pt idx="109">
                  <c:v>0.32955248692776884</c:v>
                </c:pt>
                <c:pt idx="110">
                  <c:v>-0.19925158485416006</c:v>
                </c:pt>
                <c:pt idx="111">
                  <c:v>0.64884127208511622</c:v>
                </c:pt>
                <c:pt idx="112">
                  <c:v>0.28682437989617071</c:v>
                </c:pt>
                <c:pt idx="113">
                  <c:v>-0.16183236327840689</c:v>
                </c:pt>
                <c:pt idx="114">
                  <c:v>0.58846084537425725</c:v>
                </c:pt>
                <c:pt idx="115">
                  <c:v>0.51455251722306983</c:v>
                </c:pt>
                <c:pt idx="116">
                  <c:v>0.34935616336776576</c:v>
                </c:pt>
                <c:pt idx="117">
                  <c:v>5.5553875141082898E-2</c:v>
                </c:pt>
                <c:pt idx="118">
                  <c:v>-0.23824841308559819</c:v>
                </c:pt>
                <c:pt idx="119">
                  <c:v>-0.46949683243197882</c:v>
                </c:pt>
                <c:pt idx="120">
                  <c:v>5.4972334351891305E-2</c:v>
                </c:pt>
                <c:pt idx="121">
                  <c:v>0.23878891747338749</c:v>
                </c:pt>
                <c:pt idx="122">
                  <c:v>5.8951532734923262E-2</c:v>
                </c:pt>
                <c:pt idx="123">
                  <c:v>0.52028528984929601</c:v>
                </c:pt>
                <c:pt idx="124">
                  <c:v>-0.23313003731037263</c:v>
                </c:pt>
                <c:pt idx="125">
                  <c:v>-0.242149381548872</c:v>
                </c:pt>
                <c:pt idx="126">
                  <c:v>-0.43966974814930282</c:v>
                </c:pt>
                <c:pt idx="127">
                  <c:v>-0.26920741426437012</c:v>
                </c:pt>
                <c:pt idx="128">
                  <c:v>-0.86165482740612376</c:v>
                </c:pt>
                <c:pt idx="129">
                  <c:v>-0.33718566062225186</c:v>
                </c:pt>
                <c:pt idx="130">
                  <c:v>-0.28724610274136886</c:v>
                </c:pt>
                <c:pt idx="131">
                  <c:v>-0.62196860461043713</c:v>
                </c:pt>
                <c:pt idx="132">
                  <c:v>-0.4406760140712187</c:v>
                </c:pt>
                <c:pt idx="133">
                  <c:v>-0.18295110279853688</c:v>
                </c:pt>
                <c:pt idx="134">
                  <c:v>-0.60818746252493483</c:v>
                </c:pt>
                <c:pt idx="135">
                  <c:v>-0.16491241432153814</c:v>
                </c:pt>
                <c:pt idx="136">
                  <c:v>-0.4406760140712187</c:v>
                </c:pt>
                <c:pt idx="137">
                  <c:v>-0.5745530393118301</c:v>
                </c:pt>
                <c:pt idx="138">
                  <c:v>3.263830463711237E-2</c:v>
                </c:pt>
                <c:pt idx="139">
                  <c:v>-2.1113964703655341E-2</c:v>
                </c:pt>
                <c:pt idx="140">
                  <c:v>-7.5230030134651571E-2</c:v>
                </c:pt>
                <c:pt idx="141">
                  <c:v>-8.4249374373150943E-2</c:v>
                </c:pt>
                <c:pt idx="142">
                  <c:v>0.5834359702275087</c:v>
                </c:pt>
                <c:pt idx="143">
                  <c:v>-0.10731210340273556</c:v>
                </c:pt>
                <c:pt idx="144">
                  <c:v>0.15041280786994804</c:v>
                </c:pt>
                <c:pt idx="145">
                  <c:v>9.1453905750563891E-2</c:v>
                </c:pt>
                <c:pt idx="146">
                  <c:v>0.34917881702324749</c:v>
                </c:pt>
                <c:pt idx="147">
                  <c:v>0.33114012854624875</c:v>
                </c:pt>
                <c:pt idx="148">
                  <c:v>0.32212078430774937</c:v>
                </c:pt>
                <c:pt idx="149">
                  <c:v>0.30408209583075063</c:v>
                </c:pt>
                <c:pt idx="150">
                  <c:v>0.29506275159225126</c:v>
                </c:pt>
                <c:pt idx="151">
                  <c:v>0.28604340735375189</c:v>
                </c:pt>
                <c:pt idx="152">
                  <c:v>0.27702406311525252</c:v>
                </c:pt>
                <c:pt idx="153">
                  <c:v>-0.20652489002622865</c:v>
                </c:pt>
                <c:pt idx="154">
                  <c:v>0.15618057671894903</c:v>
                </c:pt>
                <c:pt idx="155">
                  <c:v>0.14716123248044966</c:v>
                </c:pt>
                <c:pt idx="156">
                  <c:v>-0.55418677097920543</c:v>
                </c:pt>
                <c:pt idx="157">
                  <c:v>-0.57280700024539932</c:v>
                </c:pt>
                <c:pt idx="158">
                  <c:v>-0.43542678062041773</c:v>
                </c:pt>
                <c:pt idx="159">
                  <c:v>-0.25957634197108881</c:v>
                </c:pt>
                <c:pt idx="160">
                  <c:v>-0.10814822968533733</c:v>
                </c:pt>
                <c:pt idx="161">
                  <c:v>0.19873553091685991</c:v>
                </c:pt>
                <c:pt idx="162">
                  <c:v>-0.28481342222462303</c:v>
                </c:pt>
                <c:pt idx="163">
                  <c:v>0.18069684243986117</c:v>
                </c:pt>
                <c:pt idx="164">
                  <c:v>0.15363880972436306</c:v>
                </c:pt>
                <c:pt idx="165">
                  <c:v>-0.5622153822102387</c:v>
                </c:pt>
                <c:pt idx="166">
                  <c:v>-0.58927341492573682</c:v>
                </c:pt>
                <c:pt idx="167">
                  <c:v>-0.11474380602275502</c:v>
                </c:pt>
                <c:pt idx="168">
                  <c:v>-0.63437013611823367</c:v>
                </c:pt>
                <c:pt idx="169">
                  <c:v>-0.18689855993075</c:v>
                </c:pt>
                <c:pt idx="170">
                  <c:v>-0.23199528112324685</c:v>
                </c:pt>
                <c:pt idx="171">
                  <c:v>-0.55476831176840058</c:v>
                </c:pt>
                <c:pt idx="172">
                  <c:v>-0.45530610846777542</c:v>
                </c:pt>
                <c:pt idx="173">
                  <c:v>3.73810426985699E-3</c:v>
                </c:pt>
                <c:pt idx="174">
                  <c:v>-0.32578073480405223</c:v>
                </c:pt>
                <c:pt idx="175">
                  <c:v>-0.3348000790425516</c:v>
                </c:pt>
                <c:pt idx="176">
                  <c:v>-0.36185811175804972</c:v>
                </c:pt>
                <c:pt idx="177">
                  <c:v>-0.6171675739238367</c:v>
                </c:pt>
                <c:pt idx="178">
                  <c:v>0.82295192617637092</c:v>
                </c:pt>
                <c:pt idx="179">
                  <c:v>-0.28322578060614134</c:v>
                </c:pt>
                <c:pt idx="180">
                  <c:v>-0.63979968241209129</c:v>
                </c:pt>
                <c:pt idx="181">
                  <c:v>-0.83969716794731575</c:v>
                </c:pt>
                <c:pt idx="182">
                  <c:v>-1.0637876560069</c:v>
                </c:pt>
                <c:pt idx="183">
                  <c:v>-0.4458704925133059</c:v>
                </c:pt>
                <c:pt idx="184">
                  <c:v>-0.95493375704394268</c:v>
                </c:pt>
                <c:pt idx="185">
                  <c:v>-0.96395310128244205</c:v>
                </c:pt>
                <c:pt idx="186">
                  <c:v>-1.0052761204769016</c:v>
                </c:pt>
                <c:pt idx="187">
                  <c:v>-1.0590364792928693</c:v>
                </c:pt>
                <c:pt idx="188">
                  <c:v>-1.0680558235313686</c:v>
                </c:pt>
                <c:pt idx="189">
                  <c:v>-2.0086860263847122</c:v>
                </c:pt>
                <c:pt idx="190">
                  <c:v>-2.4042733846304358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08-DA40-B43F-767ABB5FF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111216"/>
        <c:axId val="1221112864"/>
      </c:scatterChart>
      <c:valAx>
        <c:axId val="122111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Producer:José Maria da Fonseca Vinhos, S.A.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1112864"/>
        <c:crosses val="autoZero"/>
        <c:crossBetween val="midCat"/>
      </c:valAx>
      <c:valAx>
        <c:axId val="1221112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11112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Producer:João Portugal Ramos - Vinhos, SA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1'!$X$2:$X$192</c:f>
              <c:numCache>
                <c:formatCode>General</c:formatCode>
                <c:ptCount val="191"/>
              </c:numCache>
            </c:numRef>
          </c:xVal>
          <c:yVal>
            <c:numRef>
              <c:f>'Model 1'!$C$40:$C$230</c:f>
              <c:numCache>
                <c:formatCode>General</c:formatCode>
                <c:ptCount val="191"/>
                <c:pt idx="0">
                  <c:v>1.4396792810058194</c:v>
                </c:pt>
                <c:pt idx="1">
                  <c:v>0.58274158310964097</c:v>
                </c:pt>
                <c:pt idx="2">
                  <c:v>0.28893929488295811</c:v>
                </c:pt>
                <c:pt idx="3">
                  <c:v>-2.4252191011004882</c:v>
                </c:pt>
                <c:pt idx="4">
                  <c:v>5.6195982322392979E-2</c:v>
                </c:pt>
                <c:pt idx="5">
                  <c:v>0.47688199241221696</c:v>
                </c:pt>
                <c:pt idx="6">
                  <c:v>0.42058795607686505</c:v>
                </c:pt>
                <c:pt idx="7">
                  <c:v>-0.57719995491530085</c:v>
                </c:pt>
                <c:pt idx="8">
                  <c:v>0.563144724243827</c:v>
                </c:pt>
                <c:pt idx="9">
                  <c:v>0.22424571482464728</c:v>
                </c:pt>
                <c:pt idx="10">
                  <c:v>0.13921491799649033</c:v>
                </c:pt>
                <c:pt idx="11">
                  <c:v>0.42164059252882069</c:v>
                </c:pt>
                <c:pt idx="12">
                  <c:v>0.40360190405182195</c:v>
                </c:pt>
                <c:pt idx="13">
                  <c:v>-0.15694463968604566</c:v>
                </c:pt>
                <c:pt idx="14">
                  <c:v>0.35850518285932509</c:v>
                </c:pt>
                <c:pt idx="15">
                  <c:v>0.34046649438232635</c:v>
                </c:pt>
                <c:pt idx="16">
                  <c:v>6.4702894632642227E-2</c:v>
                </c:pt>
                <c:pt idx="17">
                  <c:v>0.75287048858585237</c:v>
                </c:pt>
                <c:pt idx="18">
                  <c:v>-0.4347846734391112</c:v>
                </c:pt>
                <c:pt idx="19">
                  <c:v>0.1956767787022109</c:v>
                </c:pt>
                <c:pt idx="20">
                  <c:v>0.17763809022521215</c:v>
                </c:pt>
                <c:pt idx="21">
                  <c:v>0.43536300149789753</c:v>
                </c:pt>
                <c:pt idx="22">
                  <c:v>0.67643816785238542</c:v>
                </c:pt>
                <c:pt idx="23">
                  <c:v>0.4006745681027013</c:v>
                </c:pt>
                <c:pt idx="24">
                  <c:v>0.65839947937538668</c:v>
                </c:pt>
                <c:pt idx="25">
                  <c:v>0.9161243906480685</c:v>
                </c:pt>
                <c:pt idx="26">
                  <c:v>0.68995070147089166</c:v>
                </c:pt>
                <c:pt idx="27">
                  <c:v>0.66289266875539354</c:v>
                </c:pt>
                <c:pt idx="28">
                  <c:v>-4.1156696064781784E-2</c:v>
                </c:pt>
                <c:pt idx="29">
                  <c:v>0.46524313654305161</c:v>
                </c:pt>
                <c:pt idx="30">
                  <c:v>0.17005190475757104</c:v>
                </c:pt>
                <c:pt idx="31">
                  <c:v>0.45622379230455223</c:v>
                </c:pt>
                <c:pt idx="32">
                  <c:v>0.46524313654305161</c:v>
                </c:pt>
                <c:pt idx="33">
                  <c:v>0.45622379230455223</c:v>
                </c:pt>
                <c:pt idx="34">
                  <c:v>3.0998057843213189E-2</c:v>
                </c:pt>
                <c:pt idx="35">
                  <c:v>0.25264559216190463</c:v>
                </c:pt>
                <c:pt idx="36">
                  <c:v>-6.8214728780276346E-2</c:v>
                </c:pt>
                <c:pt idx="37">
                  <c:v>1.3103447714386149</c:v>
                </c:pt>
                <c:pt idx="38">
                  <c:v>0.50839564076658306</c:v>
                </c:pt>
                <c:pt idx="39">
                  <c:v>0.51959295590944166</c:v>
                </c:pt>
                <c:pt idx="40">
                  <c:v>1.8048003051326589E-2</c:v>
                </c:pt>
                <c:pt idx="41">
                  <c:v>9.0286588128307699E-3</c:v>
                </c:pt>
                <c:pt idx="42">
                  <c:v>-3.6068062379669641E-2</c:v>
                </c:pt>
                <c:pt idx="43">
                  <c:v>0.4369902975089488</c:v>
                </c:pt>
                <c:pt idx="44">
                  <c:v>-0.90565020672023167</c:v>
                </c:pt>
                <c:pt idx="45">
                  <c:v>0.46721504280451853</c:v>
                </c:pt>
                <c:pt idx="46">
                  <c:v>-7.5292812456350333E-2</c:v>
                </c:pt>
                <c:pt idx="47">
                  <c:v>0.54667277681253523</c:v>
                </c:pt>
                <c:pt idx="48">
                  <c:v>0.27090917706285111</c:v>
                </c:pt>
                <c:pt idx="49">
                  <c:v>0.26188983282435174</c:v>
                </c:pt>
                <c:pt idx="50">
                  <c:v>0.243851144347353</c:v>
                </c:pt>
                <c:pt idx="51">
                  <c:v>-0.57442031066319998</c:v>
                </c:pt>
                <c:pt idx="52">
                  <c:v>0.43690925866756203</c:v>
                </c:pt>
                <c:pt idx="53">
                  <c:v>-0.49992251787101694</c:v>
                </c:pt>
                <c:pt idx="54">
                  <c:v>-7.1213388999705529E-2</c:v>
                </c:pt>
                <c:pt idx="55">
                  <c:v>-8.9252077476704272E-2</c:v>
                </c:pt>
                <c:pt idx="56">
                  <c:v>5.2937722833966916E-2</c:v>
                </c:pt>
                <c:pt idx="57">
                  <c:v>4.3918378595467544E-2</c:v>
                </c:pt>
                <c:pt idx="58">
                  <c:v>0.30021013109729466</c:v>
                </c:pt>
                <c:pt idx="59">
                  <c:v>0.184371794333682</c:v>
                </c:pt>
                <c:pt idx="60">
                  <c:v>-0.21624948641811415</c:v>
                </c:pt>
                <c:pt idx="61">
                  <c:v>0.80802955296296375</c:v>
                </c:pt>
                <c:pt idx="62">
                  <c:v>0.79901020872446438</c:v>
                </c:pt>
                <c:pt idx="63">
                  <c:v>-0.22029637512260081</c:v>
                </c:pt>
                <c:pt idx="64">
                  <c:v>-4.3776207695447766E-2</c:v>
                </c:pt>
                <c:pt idx="65">
                  <c:v>-5.2795551933947138E-2</c:v>
                </c:pt>
                <c:pt idx="66">
                  <c:v>-4.3776207695447766E-2</c:v>
                </c:pt>
                <c:pt idx="67">
                  <c:v>-7.0834240410945881E-2</c:v>
                </c:pt>
                <c:pt idx="68">
                  <c:v>0.21394870357723761</c:v>
                </c:pt>
                <c:pt idx="69">
                  <c:v>-7.9853584649445253E-2</c:v>
                </c:pt>
                <c:pt idx="70">
                  <c:v>0.51216125328942397</c:v>
                </c:pt>
                <c:pt idx="71">
                  <c:v>0.29317858475476655</c:v>
                </c:pt>
                <c:pt idx="72">
                  <c:v>0.2581747448254994</c:v>
                </c:pt>
                <c:pt idx="73">
                  <c:v>-0.40979724304067844</c:v>
                </c:pt>
                <c:pt idx="74">
                  <c:v>0.29172907090734057</c:v>
                </c:pt>
                <c:pt idx="75">
                  <c:v>0.52791430163639319</c:v>
                </c:pt>
                <c:pt idx="76">
                  <c:v>0.2403679884349792</c:v>
                </c:pt>
                <c:pt idx="77">
                  <c:v>3.6759142593290051E-2</c:v>
                </c:pt>
                <c:pt idx="78">
                  <c:v>0.27018939036370782</c:v>
                </c:pt>
                <c:pt idx="79">
                  <c:v>0.54263356243931149</c:v>
                </c:pt>
                <c:pt idx="80">
                  <c:v>-1.7912981298554342E-2</c:v>
                </c:pt>
                <c:pt idx="81">
                  <c:v>-4.4971014014052457E-2</c:v>
                </c:pt>
                <c:pt idx="82">
                  <c:v>0.1947152087816324</c:v>
                </c:pt>
                <c:pt idx="83">
                  <c:v>-8.1048390968049944E-2</c:v>
                </c:pt>
                <c:pt idx="84">
                  <c:v>0.13575630666225003</c:v>
                </c:pt>
                <c:pt idx="85">
                  <c:v>0.12673696242375065</c:v>
                </c:pt>
                <c:pt idx="86">
                  <c:v>-0.14902663732593524</c:v>
                </c:pt>
                <c:pt idx="87">
                  <c:v>5.3231977639400796E-2</c:v>
                </c:pt>
                <c:pt idx="88">
                  <c:v>-0.21105213446015014</c:v>
                </c:pt>
                <c:pt idx="89">
                  <c:v>0.37116496263245935</c:v>
                </c:pt>
                <c:pt idx="90">
                  <c:v>0.21456480967441394</c:v>
                </c:pt>
                <c:pt idx="91">
                  <c:v>6.8343330167280669E-2</c:v>
                </c:pt>
                <c:pt idx="92">
                  <c:v>4.1285297451782554E-2</c:v>
                </c:pt>
                <c:pt idx="93">
                  <c:v>1.422726473628444E-2</c:v>
                </c:pt>
                <c:pt idx="94">
                  <c:v>-8.1129429809436715E-2</c:v>
                </c:pt>
                <c:pt idx="95">
                  <c:v>-9.0148774047936087E-2</c:v>
                </c:pt>
                <c:pt idx="96">
                  <c:v>-0.59827142171520364</c:v>
                </c:pt>
                <c:pt idx="97">
                  <c:v>-0.43146654242993066</c:v>
                </c:pt>
                <c:pt idx="98">
                  <c:v>-0.17374163115724528</c:v>
                </c:pt>
                <c:pt idx="99">
                  <c:v>8.6382018644279412E-2</c:v>
                </c:pt>
                <c:pt idx="100">
                  <c:v>0.31704889720146312</c:v>
                </c:pt>
                <c:pt idx="101">
                  <c:v>-0.34268623838181611</c:v>
                </c:pt>
                <c:pt idx="102">
                  <c:v>-9.7421108448919824E-2</c:v>
                </c:pt>
                <c:pt idx="103">
                  <c:v>0.15005571236231496</c:v>
                </c:pt>
                <c:pt idx="104">
                  <c:v>0.25687470488742825</c:v>
                </c:pt>
                <c:pt idx="105">
                  <c:v>0.53263830463711237</c:v>
                </c:pt>
                <c:pt idx="106">
                  <c:v>0.90087111455316204</c:v>
                </c:pt>
                <c:pt idx="107">
                  <c:v>0.40784119392362861</c:v>
                </c:pt>
                <c:pt idx="108">
                  <c:v>0.34759117540476758</c:v>
                </c:pt>
                <c:pt idx="109">
                  <c:v>0.32955248692776884</c:v>
                </c:pt>
                <c:pt idx="110">
                  <c:v>-0.19925158485416006</c:v>
                </c:pt>
                <c:pt idx="111">
                  <c:v>0.64884127208511622</c:v>
                </c:pt>
                <c:pt idx="112">
                  <c:v>0.28682437989617071</c:v>
                </c:pt>
                <c:pt idx="113">
                  <c:v>-0.16183236327840689</c:v>
                </c:pt>
                <c:pt idx="114">
                  <c:v>0.58846084537425725</c:v>
                </c:pt>
                <c:pt idx="115">
                  <c:v>0.51455251722306983</c:v>
                </c:pt>
                <c:pt idx="116">
                  <c:v>0.34935616336776576</c:v>
                </c:pt>
                <c:pt idx="117">
                  <c:v>5.5553875141082898E-2</c:v>
                </c:pt>
                <c:pt idx="118">
                  <c:v>-0.23824841308559819</c:v>
                </c:pt>
                <c:pt idx="119">
                  <c:v>-0.46949683243197882</c:v>
                </c:pt>
                <c:pt idx="120">
                  <c:v>5.4972334351891305E-2</c:v>
                </c:pt>
                <c:pt idx="121">
                  <c:v>0.23878891747338749</c:v>
                </c:pt>
                <c:pt idx="122">
                  <c:v>5.8951532734923262E-2</c:v>
                </c:pt>
                <c:pt idx="123">
                  <c:v>0.52028528984929601</c:v>
                </c:pt>
                <c:pt idx="124">
                  <c:v>-0.23313003731037263</c:v>
                </c:pt>
                <c:pt idx="125">
                  <c:v>-0.242149381548872</c:v>
                </c:pt>
                <c:pt idx="126">
                  <c:v>-0.43966974814930282</c:v>
                </c:pt>
                <c:pt idx="127">
                  <c:v>-0.26920741426437012</c:v>
                </c:pt>
                <c:pt idx="128">
                  <c:v>-0.86165482740612376</c:v>
                </c:pt>
                <c:pt idx="129">
                  <c:v>-0.33718566062225186</c:v>
                </c:pt>
                <c:pt idx="130">
                  <c:v>-0.28724610274136886</c:v>
                </c:pt>
                <c:pt idx="131">
                  <c:v>-0.62196860461043713</c:v>
                </c:pt>
                <c:pt idx="132">
                  <c:v>-0.4406760140712187</c:v>
                </c:pt>
                <c:pt idx="133">
                  <c:v>-0.18295110279853688</c:v>
                </c:pt>
                <c:pt idx="134">
                  <c:v>-0.60818746252493483</c:v>
                </c:pt>
                <c:pt idx="135">
                  <c:v>-0.16491241432153814</c:v>
                </c:pt>
                <c:pt idx="136">
                  <c:v>-0.4406760140712187</c:v>
                </c:pt>
                <c:pt idx="137">
                  <c:v>-0.5745530393118301</c:v>
                </c:pt>
                <c:pt idx="138">
                  <c:v>3.263830463711237E-2</c:v>
                </c:pt>
                <c:pt idx="139">
                  <c:v>-2.1113964703655341E-2</c:v>
                </c:pt>
                <c:pt idx="140">
                  <c:v>-7.5230030134651571E-2</c:v>
                </c:pt>
                <c:pt idx="141">
                  <c:v>-8.4249374373150943E-2</c:v>
                </c:pt>
                <c:pt idx="142">
                  <c:v>0.5834359702275087</c:v>
                </c:pt>
                <c:pt idx="143">
                  <c:v>-0.10731210340273556</c:v>
                </c:pt>
                <c:pt idx="144">
                  <c:v>0.15041280786994804</c:v>
                </c:pt>
                <c:pt idx="145">
                  <c:v>9.1453905750563891E-2</c:v>
                </c:pt>
                <c:pt idx="146">
                  <c:v>0.34917881702324749</c:v>
                </c:pt>
                <c:pt idx="147">
                  <c:v>0.33114012854624875</c:v>
                </c:pt>
                <c:pt idx="148">
                  <c:v>0.32212078430774937</c:v>
                </c:pt>
                <c:pt idx="149">
                  <c:v>0.30408209583075063</c:v>
                </c:pt>
                <c:pt idx="150">
                  <c:v>0.29506275159225126</c:v>
                </c:pt>
                <c:pt idx="151">
                  <c:v>0.28604340735375189</c:v>
                </c:pt>
                <c:pt idx="152">
                  <c:v>0.27702406311525252</c:v>
                </c:pt>
                <c:pt idx="153">
                  <c:v>-0.20652489002622865</c:v>
                </c:pt>
                <c:pt idx="154">
                  <c:v>0.15618057671894903</c:v>
                </c:pt>
                <c:pt idx="155">
                  <c:v>0.14716123248044966</c:v>
                </c:pt>
                <c:pt idx="156">
                  <c:v>-0.55418677097920543</c:v>
                </c:pt>
                <c:pt idx="157">
                  <c:v>-0.57280700024539932</c:v>
                </c:pt>
                <c:pt idx="158">
                  <c:v>-0.43542678062041773</c:v>
                </c:pt>
                <c:pt idx="159">
                  <c:v>-0.25957634197108881</c:v>
                </c:pt>
                <c:pt idx="160">
                  <c:v>-0.10814822968533733</c:v>
                </c:pt>
                <c:pt idx="161">
                  <c:v>0.19873553091685991</c:v>
                </c:pt>
                <c:pt idx="162">
                  <c:v>-0.28481342222462303</c:v>
                </c:pt>
                <c:pt idx="163">
                  <c:v>0.18069684243986117</c:v>
                </c:pt>
                <c:pt idx="164">
                  <c:v>0.15363880972436306</c:v>
                </c:pt>
                <c:pt idx="165">
                  <c:v>-0.5622153822102387</c:v>
                </c:pt>
                <c:pt idx="166">
                  <c:v>-0.58927341492573682</c:v>
                </c:pt>
                <c:pt idx="167">
                  <c:v>-0.11474380602275502</c:v>
                </c:pt>
                <c:pt idx="168">
                  <c:v>-0.63437013611823367</c:v>
                </c:pt>
                <c:pt idx="169">
                  <c:v>-0.18689855993075</c:v>
                </c:pt>
                <c:pt idx="170">
                  <c:v>-0.23199528112324685</c:v>
                </c:pt>
                <c:pt idx="171">
                  <c:v>-0.55476831176840058</c:v>
                </c:pt>
                <c:pt idx="172">
                  <c:v>-0.45530610846777542</c:v>
                </c:pt>
                <c:pt idx="173">
                  <c:v>3.73810426985699E-3</c:v>
                </c:pt>
                <c:pt idx="174">
                  <c:v>-0.32578073480405223</c:v>
                </c:pt>
                <c:pt idx="175">
                  <c:v>-0.3348000790425516</c:v>
                </c:pt>
                <c:pt idx="176">
                  <c:v>-0.36185811175804972</c:v>
                </c:pt>
                <c:pt idx="177">
                  <c:v>-0.6171675739238367</c:v>
                </c:pt>
                <c:pt idx="178">
                  <c:v>0.82295192617637092</c:v>
                </c:pt>
                <c:pt idx="179">
                  <c:v>-0.28322578060614134</c:v>
                </c:pt>
                <c:pt idx="180">
                  <c:v>-0.63979968241209129</c:v>
                </c:pt>
                <c:pt idx="181">
                  <c:v>-0.83969716794731575</c:v>
                </c:pt>
                <c:pt idx="182">
                  <c:v>-1.0637876560069</c:v>
                </c:pt>
                <c:pt idx="183">
                  <c:v>-0.4458704925133059</c:v>
                </c:pt>
                <c:pt idx="184">
                  <c:v>-0.95493375704394268</c:v>
                </c:pt>
                <c:pt idx="185">
                  <c:v>-0.96395310128244205</c:v>
                </c:pt>
                <c:pt idx="186">
                  <c:v>-1.0052761204769016</c:v>
                </c:pt>
                <c:pt idx="187">
                  <c:v>-1.0590364792928693</c:v>
                </c:pt>
                <c:pt idx="188">
                  <c:v>-1.0680558235313686</c:v>
                </c:pt>
                <c:pt idx="189">
                  <c:v>-2.0086860263847122</c:v>
                </c:pt>
                <c:pt idx="190">
                  <c:v>-2.4042733846304358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B1-E148-A03C-64BF92228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694032"/>
        <c:axId val="1238695712"/>
      </c:scatterChart>
      <c:valAx>
        <c:axId val="123869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Producer:João Portugal Ramos - Vinhos, SA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8695712"/>
        <c:crosses val="autoZero"/>
        <c:crossBetween val="midCat"/>
      </c:valAx>
      <c:valAx>
        <c:axId val="1238695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86940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Average Price in Dollars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1'!$Y$2:$Y$192</c:f>
              <c:numCache>
                <c:formatCode>General</c:formatCode>
                <c:ptCount val="191"/>
              </c:numCache>
            </c:numRef>
          </c:xVal>
          <c:yVal>
            <c:numRef>
              <c:f>'Model 1'!$C$40:$C$230</c:f>
              <c:numCache>
                <c:formatCode>General</c:formatCode>
                <c:ptCount val="191"/>
                <c:pt idx="0">
                  <c:v>1.4396792810058194</c:v>
                </c:pt>
                <c:pt idx="1">
                  <c:v>0.58274158310964097</c:v>
                </c:pt>
                <c:pt idx="2">
                  <c:v>0.28893929488295811</c:v>
                </c:pt>
                <c:pt idx="3">
                  <c:v>-2.4252191011004882</c:v>
                </c:pt>
                <c:pt idx="4">
                  <c:v>5.6195982322392979E-2</c:v>
                </c:pt>
                <c:pt idx="5">
                  <c:v>0.47688199241221696</c:v>
                </c:pt>
                <c:pt idx="6">
                  <c:v>0.42058795607686505</c:v>
                </c:pt>
                <c:pt idx="7">
                  <c:v>-0.57719995491530085</c:v>
                </c:pt>
                <c:pt idx="8">
                  <c:v>0.563144724243827</c:v>
                </c:pt>
                <c:pt idx="9">
                  <c:v>0.22424571482464728</c:v>
                </c:pt>
                <c:pt idx="10">
                  <c:v>0.13921491799649033</c:v>
                </c:pt>
                <c:pt idx="11">
                  <c:v>0.42164059252882069</c:v>
                </c:pt>
                <c:pt idx="12">
                  <c:v>0.40360190405182195</c:v>
                </c:pt>
                <c:pt idx="13">
                  <c:v>-0.15694463968604566</c:v>
                </c:pt>
                <c:pt idx="14">
                  <c:v>0.35850518285932509</c:v>
                </c:pt>
                <c:pt idx="15">
                  <c:v>0.34046649438232635</c:v>
                </c:pt>
                <c:pt idx="16">
                  <c:v>6.4702894632642227E-2</c:v>
                </c:pt>
                <c:pt idx="17">
                  <c:v>0.75287048858585237</c:v>
                </c:pt>
                <c:pt idx="18">
                  <c:v>-0.4347846734391112</c:v>
                </c:pt>
                <c:pt idx="19">
                  <c:v>0.1956767787022109</c:v>
                </c:pt>
                <c:pt idx="20">
                  <c:v>0.17763809022521215</c:v>
                </c:pt>
                <c:pt idx="21">
                  <c:v>0.43536300149789753</c:v>
                </c:pt>
                <c:pt idx="22">
                  <c:v>0.67643816785238542</c:v>
                </c:pt>
                <c:pt idx="23">
                  <c:v>0.4006745681027013</c:v>
                </c:pt>
                <c:pt idx="24">
                  <c:v>0.65839947937538668</c:v>
                </c:pt>
                <c:pt idx="25">
                  <c:v>0.9161243906480685</c:v>
                </c:pt>
                <c:pt idx="26">
                  <c:v>0.68995070147089166</c:v>
                </c:pt>
                <c:pt idx="27">
                  <c:v>0.66289266875539354</c:v>
                </c:pt>
                <c:pt idx="28">
                  <c:v>-4.1156696064781784E-2</c:v>
                </c:pt>
                <c:pt idx="29">
                  <c:v>0.46524313654305161</c:v>
                </c:pt>
                <c:pt idx="30">
                  <c:v>0.17005190475757104</c:v>
                </c:pt>
                <c:pt idx="31">
                  <c:v>0.45622379230455223</c:v>
                </c:pt>
                <c:pt idx="32">
                  <c:v>0.46524313654305161</c:v>
                </c:pt>
                <c:pt idx="33">
                  <c:v>0.45622379230455223</c:v>
                </c:pt>
                <c:pt idx="34">
                  <c:v>3.0998057843213189E-2</c:v>
                </c:pt>
                <c:pt idx="35">
                  <c:v>0.25264559216190463</c:v>
                </c:pt>
                <c:pt idx="36">
                  <c:v>-6.8214728780276346E-2</c:v>
                </c:pt>
                <c:pt idx="37">
                  <c:v>1.3103447714386149</c:v>
                </c:pt>
                <c:pt idx="38">
                  <c:v>0.50839564076658306</c:v>
                </c:pt>
                <c:pt idx="39">
                  <c:v>0.51959295590944166</c:v>
                </c:pt>
                <c:pt idx="40">
                  <c:v>1.8048003051326589E-2</c:v>
                </c:pt>
                <c:pt idx="41">
                  <c:v>9.0286588128307699E-3</c:v>
                </c:pt>
                <c:pt idx="42">
                  <c:v>-3.6068062379669641E-2</c:v>
                </c:pt>
                <c:pt idx="43">
                  <c:v>0.4369902975089488</c:v>
                </c:pt>
                <c:pt idx="44">
                  <c:v>-0.90565020672023167</c:v>
                </c:pt>
                <c:pt idx="45">
                  <c:v>0.46721504280451853</c:v>
                </c:pt>
                <c:pt idx="46">
                  <c:v>-7.5292812456350333E-2</c:v>
                </c:pt>
                <c:pt idx="47">
                  <c:v>0.54667277681253523</c:v>
                </c:pt>
                <c:pt idx="48">
                  <c:v>0.27090917706285111</c:v>
                </c:pt>
                <c:pt idx="49">
                  <c:v>0.26188983282435174</c:v>
                </c:pt>
                <c:pt idx="50">
                  <c:v>0.243851144347353</c:v>
                </c:pt>
                <c:pt idx="51">
                  <c:v>-0.57442031066319998</c:v>
                </c:pt>
                <c:pt idx="52">
                  <c:v>0.43690925866756203</c:v>
                </c:pt>
                <c:pt idx="53">
                  <c:v>-0.49992251787101694</c:v>
                </c:pt>
                <c:pt idx="54">
                  <c:v>-7.1213388999705529E-2</c:v>
                </c:pt>
                <c:pt idx="55">
                  <c:v>-8.9252077476704272E-2</c:v>
                </c:pt>
                <c:pt idx="56">
                  <c:v>5.2937722833966916E-2</c:v>
                </c:pt>
                <c:pt idx="57">
                  <c:v>4.3918378595467544E-2</c:v>
                </c:pt>
                <c:pt idx="58">
                  <c:v>0.30021013109729466</c:v>
                </c:pt>
                <c:pt idx="59">
                  <c:v>0.184371794333682</c:v>
                </c:pt>
                <c:pt idx="60">
                  <c:v>-0.21624948641811415</c:v>
                </c:pt>
                <c:pt idx="61">
                  <c:v>0.80802955296296375</c:v>
                </c:pt>
                <c:pt idx="62">
                  <c:v>0.79901020872446438</c:v>
                </c:pt>
                <c:pt idx="63">
                  <c:v>-0.22029637512260081</c:v>
                </c:pt>
                <c:pt idx="64">
                  <c:v>-4.3776207695447766E-2</c:v>
                </c:pt>
                <c:pt idx="65">
                  <c:v>-5.2795551933947138E-2</c:v>
                </c:pt>
                <c:pt idx="66">
                  <c:v>-4.3776207695447766E-2</c:v>
                </c:pt>
                <c:pt idx="67">
                  <c:v>-7.0834240410945881E-2</c:v>
                </c:pt>
                <c:pt idx="68">
                  <c:v>0.21394870357723761</c:v>
                </c:pt>
                <c:pt idx="69">
                  <c:v>-7.9853584649445253E-2</c:v>
                </c:pt>
                <c:pt idx="70">
                  <c:v>0.51216125328942397</c:v>
                </c:pt>
                <c:pt idx="71">
                  <c:v>0.29317858475476655</c:v>
                </c:pt>
                <c:pt idx="72">
                  <c:v>0.2581747448254994</c:v>
                </c:pt>
                <c:pt idx="73">
                  <c:v>-0.40979724304067844</c:v>
                </c:pt>
                <c:pt idx="74">
                  <c:v>0.29172907090734057</c:v>
                </c:pt>
                <c:pt idx="75">
                  <c:v>0.52791430163639319</c:v>
                </c:pt>
                <c:pt idx="76">
                  <c:v>0.2403679884349792</c:v>
                </c:pt>
                <c:pt idx="77">
                  <c:v>3.6759142593290051E-2</c:v>
                </c:pt>
                <c:pt idx="78">
                  <c:v>0.27018939036370782</c:v>
                </c:pt>
                <c:pt idx="79">
                  <c:v>0.54263356243931149</c:v>
                </c:pt>
                <c:pt idx="80">
                  <c:v>-1.7912981298554342E-2</c:v>
                </c:pt>
                <c:pt idx="81">
                  <c:v>-4.4971014014052457E-2</c:v>
                </c:pt>
                <c:pt idx="82">
                  <c:v>0.1947152087816324</c:v>
                </c:pt>
                <c:pt idx="83">
                  <c:v>-8.1048390968049944E-2</c:v>
                </c:pt>
                <c:pt idx="84">
                  <c:v>0.13575630666225003</c:v>
                </c:pt>
                <c:pt idx="85">
                  <c:v>0.12673696242375065</c:v>
                </c:pt>
                <c:pt idx="86">
                  <c:v>-0.14902663732593524</c:v>
                </c:pt>
                <c:pt idx="87">
                  <c:v>5.3231977639400796E-2</c:v>
                </c:pt>
                <c:pt idx="88">
                  <c:v>-0.21105213446015014</c:v>
                </c:pt>
                <c:pt idx="89">
                  <c:v>0.37116496263245935</c:v>
                </c:pt>
                <c:pt idx="90">
                  <c:v>0.21456480967441394</c:v>
                </c:pt>
                <c:pt idx="91">
                  <c:v>6.8343330167280669E-2</c:v>
                </c:pt>
                <c:pt idx="92">
                  <c:v>4.1285297451782554E-2</c:v>
                </c:pt>
                <c:pt idx="93">
                  <c:v>1.422726473628444E-2</c:v>
                </c:pt>
                <c:pt idx="94">
                  <c:v>-8.1129429809436715E-2</c:v>
                </c:pt>
                <c:pt idx="95">
                  <c:v>-9.0148774047936087E-2</c:v>
                </c:pt>
                <c:pt idx="96">
                  <c:v>-0.59827142171520364</c:v>
                </c:pt>
                <c:pt idx="97">
                  <c:v>-0.43146654242993066</c:v>
                </c:pt>
                <c:pt idx="98">
                  <c:v>-0.17374163115724528</c:v>
                </c:pt>
                <c:pt idx="99">
                  <c:v>8.6382018644279412E-2</c:v>
                </c:pt>
                <c:pt idx="100">
                  <c:v>0.31704889720146312</c:v>
                </c:pt>
                <c:pt idx="101">
                  <c:v>-0.34268623838181611</c:v>
                </c:pt>
                <c:pt idx="102">
                  <c:v>-9.7421108448919824E-2</c:v>
                </c:pt>
                <c:pt idx="103">
                  <c:v>0.15005571236231496</c:v>
                </c:pt>
                <c:pt idx="104">
                  <c:v>0.25687470488742825</c:v>
                </c:pt>
                <c:pt idx="105">
                  <c:v>0.53263830463711237</c:v>
                </c:pt>
                <c:pt idx="106">
                  <c:v>0.90087111455316204</c:v>
                </c:pt>
                <c:pt idx="107">
                  <c:v>0.40784119392362861</c:v>
                </c:pt>
                <c:pt idx="108">
                  <c:v>0.34759117540476758</c:v>
                </c:pt>
                <c:pt idx="109">
                  <c:v>0.32955248692776884</c:v>
                </c:pt>
                <c:pt idx="110">
                  <c:v>-0.19925158485416006</c:v>
                </c:pt>
                <c:pt idx="111">
                  <c:v>0.64884127208511622</c:v>
                </c:pt>
                <c:pt idx="112">
                  <c:v>0.28682437989617071</c:v>
                </c:pt>
                <c:pt idx="113">
                  <c:v>-0.16183236327840689</c:v>
                </c:pt>
                <c:pt idx="114">
                  <c:v>0.58846084537425725</c:v>
                </c:pt>
                <c:pt idx="115">
                  <c:v>0.51455251722306983</c:v>
                </c:pt>
                <c:pt idx="116">
                  <c:v>0.34935616336776576</c:v>
                </c:pt>
                <c:pt idx="117">
                  <c:v>5.5553875141082898E-2</c:v>
                </c:pt>
                <c:pt idx="118">
                  <c:v>-0.23824841308559819</c:v>
                </c:pt>
                <c:pt idx="119">
                  <c:v>-0.46949683243197882</c:v>
                </c:pt>
                <c:pt idx="120">
                  <c:v>5.4972334351891305E-2</c:v>
                </c:pt>
                <c:pt idx="121">
                  <c:v>0.23878891747338749</c:v>
                </c:pt>
                <c:pt idx="122">
                  <c:v>5.8951532734923262E-2</c:v>
                </c:pt>
                <c:pt idx="123">
                  <c:v>0.52028528984929601</c:v>
                </c:pt>
                <c:pt idx="124">
                  <c:v>-0.23313003731037263</c:v>
                </c:pt>
                <c:pt idx="125">
                  <c:v>-0.242149381548872</c:v>
                </c:pt>
                <c:pt idx="126">
                  <c:v>-0.43966974814930282</c:v>
                </c:pt>
                <c:pt idx="127">
                  <c:v>-0.26920741426437012</c:v>
                </c:pt>
                <c:pt idx="128">
                  <c:v>-0.86165482740612376</c:v>
                </c:pt>
                <c:pt idx="129">
                  <c:v>-0.33718566062225186</c:v>
                </c:pt>
                <c:pt idx="130">
                  <c:v>-0.28724610274136886</c:v>
                </c:pt>
                <c:pt idx="131">
                  <c:v>-0.62196860461043713</c:v>
                </c:pt>
                <c:pt idx="132">
                  <c:v>-0.4406760140712187</c:v>
                </c:pt>
                <c:pt idx="133">
                  <c:v>-0.18295110279853688</c:v>
                </c:pt>
                <c:pt idx="134">
                  <c:v>-0.60818746252493483</c:v>
                </c:pt>
                <c:pt idx="135">
                  <c:v>-0.16491241432153814</c:v>
                </c:pt>
                <c:pt idx="136">
                  <c:v>-0.4406760140712187</c:v>
                </c:pt>
                <c:pt idx="137">
                  <c:v>-0.5745530393118301</c:v>
                </c:pt>
                <c:pt idx="138">
                  <c:v>3.263830463711237E-2</c:v>
                </c:pt>
                <c:pt idx="139">
                  <c:v>-2.1113964703655341E-2</c:v>
                </c:pt>
                <c:pt idx="140">
                  <c:v>-7.5230030134651571E-2</c:v>
                </c:pt>
                <c:pt idx="141">
                  <c:v>-8.4249374373150943E-2</c:v>
                </c:pt>
                <c:pt idx="142">
                  <c:v>0.5834359702275087</c:v>
                </c:pt>
                <c:pt idx="143">
                  <c:v>-0.10731210340273556</c:v>
                </c:pt>
                <c:pt idx="144">
                  <c:v>0.15041280786994804</c:v>
                </c:pt>
                <c:pt idx="145">
                  <c:v>9.1453905750563891E-2</c:v>
                </c:pt>
                <c:pt idx="146">
                  <c:v>0.34917881702324749</c:v>
                </c:pt>
                <c:pt idx="147">
                  <c:v>0.33114012854624875</c:v>
                </c:pt>
                <c:pt idx="148">
                  <c:v>0.32212078430774937</c:v>
                </c:pt>
                <c:pt idx="149">
                  <c:v>0.30408209583075063</c:v>
                </c:pt>
                <c:pt idx="150">
                  <c:v>0.29506275159225126</c:v>
                </c:pt>
                <c:pt idx="151">
                  <c:v>0.28604340735375189</c:v>
                </c:pt>
                <c:pt idx="152">
                  <c:v>0.27702406311525252</c:v>
                </c:pt>
                <c:pt idx="153">
                  <c:v>-0.20652489002622865</c:v>
                </c:pt>
                <c:pt idx="154">
                  <c:v>0.15618057671894903</c:v>
                </c:pt>
                <c:pt idx="155">
                  <c:v>0.14716123248044966</c:v>
                </c:pt>
                <c:pt idx="156">
                  <c:v>-0.55418677097920543</c:v>
                </c:pt>
                <c:pt idx="157">
                  <c:v>-0.57280700024539932</c:v>
                </c:pt>
                <c:pt idx="158">
                  <c:v>-0.43542678062041773</c:v>
                </c:pt>
                <c:pt idx="159">
                  <c:v>-0.25957634197108881</c:v>
                </c:pt>
                <c:pt idx="160">
                  <c:v>-0.10814822968533733</c:v>
                </c:pt>
                <c:pt idx="161">
                  <c:v>0.19873553091685991</c:v>
                </c:pt>
                <c:pt idx="162">
                  <c:v>-0.28481342222462303</c:v>
                </c:pt>
                <c:pt idx="163">
                  <c:v>0.18069684243986117</c:v>
                </c:pt>
                <c:pt idx="164">
                  <c:v>0.15363880972436306</c:v>
                </c:pt>
                <c:pt idx="165">
                  <c:v>-0.5622153822102387</c:v>
                </c:pt>
                <c:pt idx="166">
                  <c:v>-0.58927341492573682</c:v>
                </c:pt>
                <c:pt idx="167">
                  <c:v>-0.11474380602275502</c:v>
                </c:pt>
                <c:pt idx="168">
                  <c:v>-0.63437013611823367</c:v>
                </c:pt>
                <c:pt idx="169">
                  <c:v>-0.18689855993075</c:v>
                </c:pt>
                <c:pt idx="170">
                  <c:v>-0.23199528112324685</c:v>
                </c:pt>
                <c:pt idx="171">
                  <c:v>-0.55476831176840058</c:v>
                </c:pt>
                <c:pt idx="172">
                  <c:v>-0.45530610846777542</c:v>
                </c:pt>
                <c:pt idx="173">
                  <c:v>3.73810426985699E-3</c:v>
                </c:pt>
                <c:pt idx="174">
                  <c:v>-0.32578073480405223</c:v>
                </c:pt>
                <c:pt idx="175">
                  <c:v>-0.3348000790425516</c:v>
                </c:pt>
                <c:pt idx="176">
                  <c:v>-0.36185811175804972</c:v>
                </c:pt>
                <c:pt idx="177">
                  <c:v>-0.6171675739238367</c:v>
                </c:pt>
                <c:pt idx="178">
                  <c:v>0.82295192617637092</c:v>
                </c:pt>
                <c:pt idx="179">
                  <c:v>-0.28322578060614134</c:v>
                </c:pt>
                <c:pt idx="180">
                  <c:v>-0.63979968241209129</c:v>
                </c:pt>
                <c:pt idx="181">
                  <c:v>-0.83969716794731575</c:v>
                </c:pt>
                <c:pt idx="182">
                  <c:v>-1.0637876560069</c:v>
                </c:pt>
                <c:pt idx="183">
                  <c:v>-0.4458704925133059</c:v>
                </c:pt>
                <c:pt idx="184">
                  <c:v>-0.95493375704394268</c:v>
                </c:pt>
                <c:pt idx="185">
                  <c:v>-0.96395310128244205</c:v>
                </c:pt>
                <c:pt idx="186">
                  <c:v>-1.0052761204769016</c:v>
                </c:pt>
                <c:pt idx="187">
                  <c:v>-1.0590364792928693</c:v>
                </c:pt>
                <c:pt idx="188">
                  <c:v>-1.0680558235313686</c:v>
                </c:pt>
                <c:pt idx="189">
                  <c:v>-2.0086860263847122</c:v>
                </c:pt>
                <c:pt idx="190">
                  <c:v>-2.4042733846304358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BB-354A-A36A-EE26114B3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576448"/>
        <c:axId val="1220978336"/>
      </c:scatterChart>
      <c:valAx>
        <c:axId val="122057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Average Price in Dollars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0978336"/>
        <c:crosses val="autoZero"/>
        <c:crossBetween val="midCat"/>
      </c:valAx>
      <c:valAx>
        <c:axId val="1220978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05764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Judge:Domingos Soares Franco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1'!$Z$2:$Z$192</c:f>
              <c:numCache>
                <c:formatCode>General</c:formatCode>
                <c:ptCount val="191"/>
              </c:numCache>
            </c:numRef>
          </c:xVal>
          <c:yVal>
            <c:numRef>
              <c:f>'Model 1'!$C$40:$C$230</c:f>
              <c:numCache>
                <c:formatCode>General</c:formatCode>
                <c:ptCount val="191"/>
                <c:pt idx="0">
                  <c:v>1.4396792810058194</c:v>
                </c:pt>
                <c:pt idx="1">
                  <c:v>0.58274158310964097</c:v>
                </c:pt>
                <c:pt idx="2">
                  <c:v>0.28893929488295811</c:v>
                </c:pt>
                <c:pt idx="3">
                  <c:v>-2.4252191011004882</c:v>
                </c:pt>
                <c:pt idx="4">
                  <c:v>5.6195982322392979E-2</c:v>
                </c:pt>
                <c:pt idx="5">
                  <c:v>0.47688199241221696</c:v>
                </c:pt>
                <c:pt idx="6">
                  <c:v>0.42058795607686505</c:v>
                </c:pt>
                <c:pt idx="7">
                  <c:v>-0.57719995491530085</c:v>
                </c:pt>
                <c:pt idx="8">
                  <c:v>0.563144724243827</c:v>
                </c:pt>
                <c:pt idx="9">
                  <c:v>0.22424571482464728</c:v>
                </c:pt>
                <c:pt idx="10">
                  <c:v>0.13921491799649033</c:v>
                </c:pt>
                <c:pt idx="11">
                  <c:v>0.42164059252882069</c:v>
                </c:pt>
                <c:pt idx="12">
                  <c:v>0.40360190405182195</c:v>
                </c:pt>
                <c:pt idx="13">
                  <c:v>-0.15694463968604566</c:v>
                </c:pt>
                <c:pt idx="14">
                  <c:v>0.35850518285932509</c:v>
                </c:pt>
                <c:pt idx="15">
                  <c:v>0.34046649438232635</c:v>
                </c:pt>
                <c:pt idx="16">
                  <c:v>6.4702894632642227E-2</c:v>
                </c:pt>
                <c:pt idx="17">
                  <c:v>0.75287048858585237</c:v>
                </c:pt>
                <c:pt idx="18">
                  <c:v>-0.4347846734391112</c:v>
                </c:pt>
                <c:pt idx="19">
                  <c:v>0.1956767787022109</c:v>
                </c:pt>
                <c:pt idx="20">
                  <c:v>0.17763809022521215</c:v>
                </c:pt>
                <c:pt idx="21">
                  <c:v>0.43536300149789753</c:v>
                </c:pt>
                <c:pt idx="22">
                  <c:v>0.67643816785238542</c:v>
                </c:pt>
                <c:pt idx="23">
                  <c:v>0.4006745681027013</c:v>
                </c:pt>
                <c:pt idx="24">
                  <c:v>0.65839947937538668</c:v>
                </c:pt>
                <c:pt idx="25">
                  <c:v>0.9161243906480685</c:v>
                </c:pt>
                <c:pt idx="26">
                  <c:v>0.68995070147089166</c:v>
                </c:pt>
                <c:pt idx="27">
                  <c:v>0.66289266875539354</c:v>
                </c:pt>
                <c:pt idx="28">
                  <c:v>-4.1156696064781784E-2</c:v>
                </c:pt>
                <c:pt idx="29">
                  <c:v>0.46524313654305161</c:v>
                </c:pt>
                <c:pt idx="30">
                  <c:v>0.17005190475757104</c:v>
                </c:pt>
                <c:pt idx="31">
                  <c:v>0.45622379230455223</c:v>
                </c:pt>
                <c:pt idx="32">
                  <c:v>0.46524313654305161</c:v>
                </c:pt>
                <c:pt idx="33">
                  <c:v>0.45622379230455223</c:v>
                </c:pt>
                <c:pt idx="34">
                  <c:v>3.0998057843213189E-2</c:v>
                </c:pt>
                <c:pt idx="35">
                  <c:v>0.25264559216190463</c:v>
                </c:pt>
                <c:pt idx="36">
                  <c:v>-6.8214728780276346E-2</c:v>
                </c:pt>
                <c:pt idx="37">
                  <c:v>1.3103447714386149</c:v>
                </c:pt>
                <c:pt idx="38">
                  <c:v>0.50839564076658306</c:v>
                </c:pt>
                <c:pt idx="39">
                  <c:v>0.51959295590944166</c:v>
                </c:pt>
                <c:pt idx="40">
                  <c:v>1.8048003051326589E-2</c:v>
                </c:pt>
                <c:pt idx="41">
                  <c:v>9.0286588128307699E-3</c:v>
                </c:pt>
                <c:pt idx="42">
                  <c:v>-3.6068062379669641E-2</c:v>
                </c:pt>
                <c:pt idx="43">
                  <c:v>0.4369902975089488</c:v>
                </c:pt>
                <c:pt idx="44">
                  <c:v>-0.90565020672023167</c:v>
                </c:pt>
                <c:pt idx="45">
                  <c:v>0.46721504280451853</c:v>
                </c:pt>
                <c:pt idx="46">
                  <c:v>-7.5292812456350333E-2</c:v>
                </c:pt>
                <c:pt idx="47">
                  <c:v>0.54667277681253523</c:v>
                </c:pt>
                <c:pt idx="48">
                  <c:v>0.27090917706285111</c:v>
                </c:pt>
                <c:pt idx="49">
                  <c:v>0.26188983282435174</c:v>
                </c:pt>
                <c:pt idx="50">
                  <c:v>0.243851144347353</c:v>
                </c:pt>
                <c:pt idx="51">
                  <c:v>-0.57442031066319998</c:v>
                </c:pt>
                <c:pt idx="52">
                  <c:v>0.43690925866756203</c:v>
                </c:pt>
                <c:pt idx="53">
                  <c:v>-0.49992251787101694</c:v>
                </c:pt>
                <c:pt idx="54">
                  <c:v>-7.1213388999705529E-2</c:v>
                </c:pt>
                <c:pt idx="55">
                  <c:v>-8.9252077476704272E-2</c:v>
                </c:pt>
                <c:pt idx="56">
                  <c:v>5.2937722833966916E-2</c:v>
                </c:pt>
                <c:pt idx="57">
                  <c:v>4.3918378595467544E-2</c:v>
                </c:pt>
                <c:pt idx="58">
                  <c:v>0.30021013109729466</c:v>
                </c:pt>
                <c:pt idx="59">
                  <c:v>0.184371794333682</c:v>
                </c:pt>
                <c:pt idx="60">
                  <c:v>-0.21624948641811415</c:v>
                </c:pt>
                <c:pt idx="61">
                  <c:v>0.80802955296296375</c:v>
                </c:pt>
                <c:pt idx="62">
                  <c:v>0.79901020872446438</c:v>
                </c:pt>
                <c:pt idx="63">
                  <c:v>-0.22029637512260081</c:v>
                </c:pt>
                <c:pt idx="64">
                  <c:v>-4.3776207695447766E-2</c:v>
                </c:pt>
                <c:pt idx="65">
                  <c:v>-5.2795551933947138E-2</c:v>
                </c:pt>
                <c:pt idx="66">
                  <c:v>-4.3776207695447766E-2</c:v>
                </c:pt>
                <c:pt idx="67">
                  <c:v>-7.0834240410945881E-2</c:v>
                </c:pt>
                <c:pt idx="68">
                  <c:v>0.21394870357723761</c:v>
                </c:pt>
                <c:pt idx="69">
                  <c:v>-7.9853584649445253E-2</c:v>
                </c:pt>
                <c:pt idx="70">
                  <c:v>0.51216125328942397</c:v>
                </c:pt>
                <c:pt idx="71">
                  <c:v>0.29317858475476655</c:v>
                </c:pt>
                <c:pt idx="72">
                  <c:v>0.2581747448254994</c:v>
                </c:pt>
                <c:pt idx="73">
                  <c:v>-0.40979724304067844</c:v>
                </c:pt>
                <c:pt idx="74">
                  <c:v>0.29172907090734057</c:v>
                </c:pt>
                <c:pt idx="75">
                  <c:v>0.52791430163639319</c:v>
                </c:pt>
                <c:pt idx="76">
                  <c:v>0.2403679884349792</c:v>
                </c:pt>
                <c:pt idx="77">
                  <c:v>3.6759142593290051E-2</c:v>
                </c:pt>
                <c:pt idx="78">
                  <c:v>0.27018939036370782</c:v>
                </c:pt>
                <c:pt idx="79">
                  <c:v>0.54263356243931149</c:v>
                </c:pt>
                <c:pt idx="80">
                  <c:v>-1.7912981298554342E-2</c:v>
                </c:pt>
                <c:pt idx="81">
                  <c:v>-4.4971014014052457E-2</c:v>
                </c:pt>
                <c:pt idx="82">
                  <c:v>0.1947152087816324</c:v>
                </c:pt>
                <c:pt idx="83">
                  <c:v>-8.1048390968049944E-2</c:v>
                </c:pt>
                <c:pt idx="84">
                  <c:v>0.13575630666225003</c:v>
                </c:pt>
                <c:pt idx="85">
                  <c:v>0.12673696242375065</c:v>
                </c:pt>
                <c:pt idx="86">
                  <c:v>-0.14902663732593524</c:v>
                </c:pt>
                <c:pt idx="87">
                  <c:v>5.3231977639400796E-2</c:v>
                </c:pt>
                <c:pt idx="88">
                  <c:v>-0.21105213446015014</c:v>
                </c:pt>
                <c:pt idx="89">
                  <c:v>0.37116496263245935</c:v>
                </c:pt>
                <c:pt idx="90">
                  <c:v>0.21456480967441394</c:v>
                </c:pt>
                <c:pt idx="91">
                  <c:v>6.8343330167280669E-2</c:v>
                </c:pt>
                <c:pt idx="92">
                  <c:v>4.1285297451782554E-2</c:v>
                </c:pt>
                <c:pt idx="93">
                  <c:v>1.422726473628444E-2</c:v>
                </c:pt>
                <c:pt idx="94">
                  <c:v>-8.1129429809436715E-2</c:v>
                </c:pt>
                <c:pt idx="95">
                  <c:v>-9.0148774047936087E-2</c:v>
                </c:pt>
                <c:pt idx="96">
                  <c:v>-0.59827142171520364</c:v>
                </c:pt>
                <c:pt idx="97">
                  <c:v>-0.43146654242993066</c:v>
                </c:pt>
                <c:pt idx="98">
                  <c:v>-0.17374163115724528</c:v>
                </c:pt>
                <c:pt idx="99">
                  <c:v>8.6382018644279412E-2</c:v>
                </c:pt>
                <c:pt idx="100">
                  <c:v>0.31704889720146312</c:v>
                </c:pt>
                <c:pt idx="101">
                  <c:v>-0.34268623838181611</c:v>
                </c:pt>
                <c:pt idx="102">
                  <c:v>-9.7421108448919824E-2</c:v>
                </c:pt>
                <c:pt idx="103">
                  <c:v>0.15005571236231496</c:v>
                </c:pt>
                <c:pt idx="104">
                  <c:v>0.25687470488742825</c:v>
                </c:pt>
                <c:pt idx="105">
                  <c:v>0.53263830463711237</c:v>
                </c:pt>
                <c:pt idx="106">
                  <c:v>0.90087111455316204</c:v>
                </c:pt>
                <c:pt idx="107">
                  <c:v>0.40784119392362861</c:v>
                </c:pt>
                <c:pt idx="108">
                  <c:v>0.34759117540476758</c:v>
                </c:pt>
                <c:pt idx="109">
                  <c:v>0.32955248692776884</c:v>
                </c:pt>
                <c:pt idx="110">
                  <c:v>-0.19925158485416006</c:v>
                </c:pt>
                <c:pt idx="111">
                  <c:v>0.64884127208511622</c:v>
                </c:pt>
                <c:pt idx="112">
                  <c:v>0.28682437989617071</c:v>
                </c:pt>
                <c:pt idx="113">
                  <c:v>-0.16183236327840689</c:v>
                </c:pt>
                <c:pt idx="114">
                  <c:v>0.58846084537425725</c:v>
                </c:pt>
                <c:pt idx="115">
                  <c:v>0.51455251722306983</c:v>
                </c:pt>
                <c:pt idx="116">
                  <c:v>0.34935616336776576</c:v>
                </c:pt>
                <c:pt idx="117">
                  <c:v>5.5553875141082898E-2</c:v>
                </c:pt>
                <c:pt idx="118">
                  <c:v>-0.23824841308559819</c:v>
                </c:pt>
                <c:pt idx="119">
                  <c:v>-0.46949683243197882</c:v>
                </c:pt>
                <c:pt idx="120">
                  <c:v>5.4972334351891305E-2</c:v>
                </c:pt>
                <c:pt idx="121">
                  <c:v>0.23878891747338749</c:v>
                </c:pt>
                <c:pt idx="122">
                  <c:v>5.8951532734923262E-2</c:v>
                </c:pt>
                <c:pt idx="123">
                  <c:v>0.52028528984929601</c:v>
                </c:pt>
                <c:pt idx="124">
                  <c:v>-0.23313003731037263</c:v>
                </c:pt>
                <c:pt idx="125">
                  <c:v>-0.242149381548872</c:v>
                </c:pt>
                <c:pt idx="126">
                  <c:v>-0.43966974814930282</c:v>
                </c:pt>
                <c:pt idx="127">
                  <c:v>-0.26920741426437012</c:v>
                </c:pt>
                <c:pt idx="128">
                  <c:v>-0.86165482740612376</c:v>
                </c:pt>
                <c:pt idx="129">
                  <c:v>-0.33718566062225186</c:v>
                </c:pt>
                <c:pt idx="130">
                  <c:v>-0.28724610274136886</c:v>
                </c:pt>
                <c:pt idx="131">
                  <c:v>-0.62196860461043713</c:v>
                </c:pt>
                <c:pt idx="132">
                  <c:v>-0.4406760140712187</c:v>
                </c:pt>
                <c:pt idx="133">
                  <c:v>-0.18295110279853688</c:v>
                </c:pt>
                <c:pt idx="134">
                  <c:v>-0.60818746252493483</c:v>
                </c:pt>
                <c:pt idx="135">
                  <c:v>-0.16491241432153814</c:v>
                </c:pt>
                <c:pt idx="136">
                  <c:v>-0.4406760140712187</c:v>
                </c:pt>
                <c:pt idx="137">
                  <c:v>-0.5745530393118301</c:v>
                </c:pt>
                <c:pt idx="138">
                  <c:v>3.263830463711237E-2</c:v>
                </c:pt>
                <c:pt idx="139">
                  <c:v>-2.1113964703655341E-2</c:v>
                </c:pt>
                <c:pt idx="140">
                  <c:v>-7.5230030134651571E-2</c:v>
                </c:pt>
                <c:pt idx="141">
                  <c:v>-8.4249374373150943E-2</c:v>
                </c:pt>
                <c:pt idx="142">
                  <c:v>0.5834359702275087</c:v>
                </c:pt>
                <c:pt idx="143">
                  <c:v>-0.10731210340273556</c:v>
                </c:pt>
                <c:pt idx="144">
                  <c:v>0.15041280786994804</c:v>
                </c:pt>
                <c:pt idx="145">
                  <c:v>9.1453905750563891E-2</c:v>
                </c:pt>
                <c:pt idx="146">
                  <c:v>0.34917881702324749</c:v>
                </c:pt>
                <c:pt idx="147">
                  <c:v>0.33114012854624875</c:v>
                </c:pt>
                <c:pt idx="148">
                  <c:v>0.32212078430774937</c:v>
                </c:pt>
                <c:pt idx="149">
                  <c:v>0.30408209583075063</c:v>
                </c:pt>
                <c:pt idx="150">
                  <c:v>0.29506275159225126</c:v>
                </c:pt>
                <c:pt idx="151">
                  <c:v>0.28604340735375189</c:v>
                </c:pt>
                <c:pt idx="152">
                  <c:v>0.27702406311525252</c:v>
                </c:pt>
                <c:pt idx="153">
                  <c:v>-0.20652489002622865</c:v>
                </c:pt>
                <c:pt idx="154">
                  <c:v>0.15618057671894903</c:v>
                </c:pt>
                <c:pt idx="155">
                  <c:v>0.14716123248044966</c:v>
                </c:pt>
                <c:pt idx="156">
                  <c:v>-0.55418677097920543</c:v>
                </c:pt>
                <c:pt idx="157">
                  <c:v>-0.57280700024539932</c:v>
                </c:pt>
                <c:pt idx="158">
                  <c:v>-0.43542678062041773</c:v>
                </c:pt>
                <c:pt idx="159">
                  <c:v>-0.25957634197108881</c:v>
                </c:pt>
                <c:pt idx="160">
                  <c:v>-0.10814822968533733</c:v>
                </c:pt>
                <c:pt idx="161">
                  <c:v>0.19873553091685991</c:v>
                </c:pt>
                <c:pt idx="162">
                  <c:v>-0.28481342222462303</c:v>
                </c:pt>
                <c:pt idx="163">
                  <c:v>0.18069684243986117</c:v>
                </c:pt>
                <c:pt idx="164">
                  <c:v>0.15363880972436306</c:v>
                </c:pt>
                <c:pt idx="165">
                  <c:v>-0.5622153822102387</c:v>
                </c:pt>
                <c:pt idx="166">
                  <c:v>-0.58927341492573682</c:v>
                </c:pt>
                <c:pt idx="167">
                  <c:v>-0.11474380602275502</c:v>
                </c:pt>
                <c:pt idx="168">
                  <c:v>-0.63437013611823367</c:v>
                </c:pt>
                <c:pt idx="169">
                  <c:v>-0.18689855993075</c:v>
                </c:pt>
                <c:pt idx="170">
                  <c:v>-0.23199528112324685</c:v>
                </c:pt>
                <c:pt idx="171">
                  <c:v>-0.55476831176840058</c:v>
                </c:pt>
                <c:pt idx="172">
                  <c:v>-0.45530610846777542</c:v>
                </c:pt>
                <c:pt idx="173">
                  <c:v>3.73810426985699E-3</c:v>
                </c:pt>
                <c:pt idx="174">
                  <c:v>-0.32578073480405223</c:v>
                </c:pt>
                <c:pt idx="175">
                  <c:v>-0.3348000790425516</c:v>
                </c:pt>
                <c:pt idx="176">
                  <c:v>-0.36185811175804972</c:v>
                </c:pt>
                <c:pt idx="177">
                  <c:v>-0.6171675739238367</c:v>
                </c:pt>
                <c:pt idx="178">
                  <c:v>0.82295192617637092</c:v>
                </c:pt>
                <c:pt idx="179">
                  <c:v>-0.28322578060614134</c:v>
                </c:pt>
                <c:pt idx="180">
                  <c:v>-0.63979968241209129</c:v>
                </c:pt>
                <c:pt idx="181">
                  <c:v>-0.83969716794731575</c:v>
                </c:pt>
                <c:pt idx="182">
                  <c:v>-1.0637876560069</c:v>
                </c:pt>
                <c:pt idx="183">
                  <c:v>-0.4458704925133059</c:v>
                </c:pt>
                <c:pt idx="184">
                  <c:v>-0.95493375704394268</c:v>
                </c:pt>
                <c:pt idx="185">
                  <c:v>-0.96395310128244205</c:v>
                </c:pt>
                <c:pt idx="186">
                  <c:v>-1.0052761204769016</c:v>
                </c:pt>
                <c:pt idx="187">
                  <c:v>-1.0590364792928693</c:v>
                </c:pt>
                <c:pt idx="188">
                  <c:v>-1.0680558235313686</c:v>
                </c:pt>
                <c:pt idx="189">
                  <c:v>-2.0086860263847122</c:v>
                </c:pt>
                <c:pt idx="190">
                  <c:v>-2.4042733846304358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9E-2846-881E-326773010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532528"/>
        <c:axId val="1202339744"/>
      </c:scatterChart>
      <c:valAx>
        <c:axId val="120253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Judge:Domingos Soares Franco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2339744"/>
        <c:crosses val="autoZero"/>
        <c:crossBetween val="midCat"/>
      </c:valAx>
      <c:valAx>
        <c:axId val="1202339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25325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Judge:João Portugal Ramos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1'!$AA$2:$AA$192</c:f>
              <c:numCache>
                <c:formatCode>General</c:formatCode>
                <c:ptCount val="191"/>
              </c:numCache>
            </c:numRef>
          </c:xVal>
          <c:yVal>
            <c:numRef>
              <c:f>'Model 1'!$C$40:$C$230</c:f>
              <c:numCache>
                <c:formatCode>General</c:formatCode>
                <c:ptCount val="191"/>
                <c:pt idx="0">
                  <c:v>1.4396792810058194</c:v>
                </c:pt>
                <c:pt idx="1">
                  <c:v>0.58274158310964097</c:v>
                </c:pt>
                <c:pt idx="2">
                  <c:v>0.28893929488295811</c:v>
                </c:pt>
                <c:pt idx="3">
                  <c:v>-2.4252191011004882</c:v>
                </c:pt>
                <c:pt idx="4">
                  <c:v>5.6195982322392979E-2</c:v>
                </c:pt>
                <c:pt idx="5">
                  <c:v>0.47688199241221696</c:v>
                </c:pt>
                <c:pt idx="6">
                  <c:v>0.42058795607686505</c:v>
                </c:pt>
                <c:pt idx="7">
                  <c:v>-0.57719995491530085</c:v>
                </c:pt>
                <c:pt idx="8">
                  <c:v>0.563144724243827</c:v>
                </c:pt>
                <c:pt idx="9">
                  <c:v>0.22424571482464728</c:v>
                </c:pt>
                <c:pt idx="10">
                  <c:v>0.13921491799649033</c:v>
                </c:pt>
                <c:pt idx="11">
                  <c:v>0.42164059252882069</c:v>
                </c:pt>
                <c:pt idx="12">
                  <c:v>0.40360190405182195</c:v>
                </c:pt>
                <c:pt idx="13">
                  <c:v>-0.15694463968604566</c:v>
                </c:pt>
                <c:pt idx="14">
                  <c:v>0.35850518285932509</c:v>
                </c:pt>
                <c:pt idx="15">
                  <c:v>0.34046649438232635</c:v>
                </c:pt>
                <c:pt idx="16">
                  <c:v>6.4702894632642227E-2</c:v>
                </c:pt>
                <c:pt idx="17">
                  <c:v>0.75287048858585237</c:v>
                </c:pt>
                <c:pt idx="18">
                  <c:v>-0.4347846734391112</c:v>
                </c:pt>
                <c:pt idx="19">
                  <c:v>0.1956767787022109</c:v>
                </c:pt>
                <c:pt idx="20">
                  <c:v>0.17763809022521215</c:v>
                </c:pt>
                <c:pt idx="21">
                  <c:v>0.43536300149789753</c:v>
                </c:pt>
                <c:pt idx="22">
                  <c:v>0.67643816785238542</c:v>
                </c:pt>
                <c:pt idx="23">
                  <c:v>0.4006745681027013</c:v>
                </c:pt>
                <c:pt idx="24">
                  <c:v>0.65839947937538668</c:v>
                </c:pt>
                <c:pt idx="25">
                  <c:v>0.9161243906480685</c:v>
                </c:pt>
                <c:pt idx="26">
                  <c:v>0.68995070147089166</c:v>
                </c:pt>
                <c:pt idx="27">
                  <c:v>0.66289266875539354</c:v>
                </c:pt>
                <c:pt idx="28">
                  <c:v>-4.1156696064781784E-2</c:v>
                </c:pt>
                <c:pt idx="29">
                  <c:v>0.46524313654305161</c:v>
                </c:pt>
                <c:pt idx="30">
                  <c:v>0.17005190475757104</c:v>
                </c:pt>
                <c:pt idx="31">
                  <c:v>0.45622379230455223</c:v>
                </c:pt>
                <c:pt idx="32">
                  <c:v>0.46524313654305161</c:v>
                </c:pt>
                <c:pt idx="33">
                  <c:v>0.45622379230455223</c:v>
                </c:pt>
                <c:pt idx="34">
                  <c:v>3.0998057843213189E-2</c:v>
                </c:pt>
                <c:pt idx="35">
                  <c:v>0.25264559216190463</c:v>
                </c:pt>
                <c:pt idx="36">
                  <c:v>-6.8214728780276346E-2</c:v>
                </c:pt>
                <c:pt idx="37">
                  <c:v>1.3103447714386149</c:v>
                </c:pt>
                <c:pt idx="38">
                  <c:v>0.50839564076658306</c:v>
                </c:pt>
                <c:pt idx="39">
                  <c:v>0.51959295590944166</c:v>
                </c:pt>
                <c:pt idx="40">
                  <c:v>1.8048003051326589E-2</c:v>
                </c:pt>
                <c:pt idx="41">
                  <c:v>9.0286588128307699E-3</c:v>
                </c:pt>
                <c:pt idx="42">
                  <c:v>-3.6068062379669641E-2</c:v>
                </c:pt>
                <c:pt idx="43">
                  <c:v>0.4369902975089488</c:v>
                </c:pt>
                <c:pt idx="44">
                  <c:v>-0.90565020672023167</c:v>
                </c:pt>
                <c:pt idx="45">
                  <c:v>0.46721504280451853</c:v>
                </c:pt>
                <c:pt idx="46">
                  <c:v>-7.5292812456350333E-2</c:v>
                </c:pt>
                <c:pt idx="47">
                  <c:v>0.54667277681253523</c:v>
                </c:pt>
                <c:pt idx="48">
                  <c:v>0.27090917706285111</c:v>
                </c:pt>
                <c:pt idx="49">
                  <c:v>0.26188983282435174</c:v>
                </c:pt>
                <c:pt idx="50">
                  <c:v>0.243851144347353</c:v>
                </c:pt>
                <c:pt idx="51">
                  <c:v>-0.57442031066319998</c:v>
                </c:pt>
                <c:pt idx="52">
                  <c:v>0.43690925866756203</c:v>
                </c:pt>
                <c:pt idx="53">
                  <c:v>-0.49992251787101694</c:v>
                </c:pt>
                <c:pt idx="54">
                  <c:v>-7.1213388999705529E-2</c:v>
                </c:pt>
                <c:pt idx="55">
                  <c:v>-8.9252077476704272E-2</c:v>
                </c:pt>
                <c:pt idx="56">
                  <c:v>5.2937722833966916E-2</c:v>
                </c:pt>
                <c:pt idx="57">
                  <c:v>4.3918378595467544E-2</c:v>
                </c:pt>
                <c:pt idx="58">
                  <c:v>0.30021013109729466</c:v>
                </c:pt>
                <c:pt idx="59">
                  <c:v>0.184371794333682</c:v>
                </c:pt>
                <c:pt idx="60">
                  <c:v>-0.21624948641811415</c:v>
                </c:pt>
                <c:pt idx="61">
                  <c:v>0.80802955296296375</c:v>
                </c:pt>
                <c:pt idx="62">
                  <c:v>0.79901020872446438</c:v>
                </c:pt>
                <c:pt idx="63">
                  <c:v>-0.22029637512260081</c:v>
                </c:pt>
                <c:pt idx="64">
                  <c:v>-4.3776207695447766E-2</c:v>
                </c:pt>
                <c:pt idx="65">
                  <c:v>-5.2795551933947138E-2</c:v>
                </c:pt>
                <c:pt idx="66">
                  <c:v>-4.3776207695447766E-2</c:v>
                </c:pt>
                <c:pt idx="67">
                  <c:v>-7.0834240410945881E-2</c:v>
                </c:pt>
                <c:pt idx="68">
                  <c:v>0.21394870357723761</c:v>
                </c:pt>
                <c:pt idx="69">
                  <c:v>-7.9853584649445253E-2</c:v>
                </c:pt>
                <c:pt idx="70">
                  <c:v>0.51216125328942397</c:v>
                </c:pt>
                <c:pt idx="71">
                  <c:v>0.29317858475476655</c:v>
                </c:pt>
                <c:pt idx="72">
                  <c:v>0.2581747448254994</c:v>
                </c:pt>
                <c:pt idx="73">
                  <c:v>-0.40979724304067844</c:v>
                </c:pt>
                <c:pt idx="74">
                  <c:v>0.29172907090734057</c:v>
                </c:pt>
                <c:pt idx="75">
                  <c:v>0.52791430163639319</c:v>
                </c:pt>
                <c:pt idx="76">
                  <c:v>0.2403679884349792</c:v>
                </c:pt>
                <c:pt idx="77">
                  <c:v>3.6759142593290051E-2</c:v>
                </c:pt>
                <c:pt idx="78">
                  <c:v>0.27018939036370782</c:v>
                </c:pt>
                <c:pt idx="79">
                  <c:v>0.54263356243931149</c:v>
                </c:pt>
                <c:pt idx="80">
                  <c:v>-1.7912981298554342E-2</c:v>
                </c:pt>
                <c:pt idx="81">
                  <c:v>-4.4971014014052457E-2</c:v>
                </c:pt>
                <c:pt idx="82">
                  <c:v>0.1947152087816324</c:v>
                </c:pt>
                <c:pt idx="83">
                  <c:v>-8.1048390968049944E-2</c:v>
                </c:pt>
                <c:pt idx="84">
                  <c:v>0.13575630666225003</c:v>
                </c:pt>
                <c:pt idx="85">
                  <c:v>0.12673696242375065</c:v>
                </c:pt>
                <c:pt idx="86">
                  <c:v>-0.14902663732593524</c:v>
                </c:pt>
                <c:pt idx="87">
                  <c:v>5.3231977639400796E-2</c:v>
                </c:pt>
                <c:pt idx="88">
                  <c:v>-0.21105213446015014</c:v>
                </c:pt>
                <c:pt idx="89">
                  <c:v>0.37116496263245935</c:v>
                </c:pt>
                <c:pt idx="90">
                  <c:v>0.21456480967441394</c:v>
                </c:pt>
                <c:pt idx="91">
                  <c:v>6.8343330167280669E-2</c:v>
                </c:pt>
                <c:pt idx="92">
                  <c:v>4.1285297451782554E-2</c:v>
                </c:pt>
                <c:pt idx="93">
                  <c:v>1.422726473628444E-2</c:v>
                </c:pt>
                <c:pt idx="94">
                  <c:v>-8.1129429809436715E-2</c:v>
                </c:pt>
                <c:pt idx="95">
                  <c:v>-9.0148774047936087E-2</c:v>
                </c:pt>
                <c:pt idx="96">
                  <c:v>-0.59827142171520364</c:v>
                </c:pt>
                <c:pt idx="97">
                  <c:v>-0.43146654242993066</c:v>
                </c:pt>
                <c:pt idx="98">
                  <c:v>-0.17374163115724528</c:v>
                </c:pt>
                <c:pt idx="99">
                  <c:v>8.6382018644279412E-2</c:v>
                </c:pt>
                <c:pt idx="100">
                  <c:v>0.31704889720146312</c:v>
                </c:pt>
                <c:pt idx="101">
                  <c:v>-0.34268623838181611</c:v>
                </c:pt>
                <c:pt idx="102">
                  <c:v>-9.7421108448919824E-2</c:v>
                </c:pt>
                <c:pt idx="103">
                  <c:v>0.15005571236231496</c:v>
                </c:pt>
                <c:pt idx="104">
                  <c:v>0.25687470488742825</c:v>
                </c:pt>
                <c:pt idx="105">
                  <c:v>0.53263830463711237</c:v>
                </c:pt>
                <c:pt idx="106">
                  <c:v>0.90087111455316204</c:v>
                </c:pt>
                <c:pt idx="107">
                  <c:v>0.40784119392362861</c:v>
                </c:pt>
                <c:pt idx="108">
                  <c:v>0.34759117540476758</c:v>
                </c:pt>
                <c:pt idx="109">
                  <c:v>0.32955248692776884</c:v>
                </c:pt>
                <c:pt idx="110">
                  <c:v>-0.19925158485416006</c:v>
                </c:pt>
                <c:pt idx="111">
                  <c:v>0.64884127208511622</c:v>
                </c:pt>
                <c:pt idx="112">
                  <c:v>0.28682437989617071</c:v>
                </c:pt>
                <c:pt idx="113">
                  <c:v>-0.16183236327840689</c:v>
                </c:pt>
                <c:pt idx="114">
                  <c:v>0.58846084537425725</c:v>
                </c:pt>
                <c:pt idx="115">
                  <c:v>0.51455251722306983</c:v>
                </c:pt>
                <c:pt idx="116">
                  <c:v>0.34935616336776576</c:v>
                </c:pt>
                <c:pt idx="117">
                  <c:v>5.5553875141082898E-2</c:v>
                </c:pt>
                <c:pt idx="118">
                  <c:v>-0.23824841308559819</c:v>
                </c:pt>
                <c:pt idx="119">
                  <c:v>-0.46949683243197882</c:v>
                </c:pt>
                <c:pt idx="120">
                  <c:v>5.4972334351891305E-2</c:v>
                </c:pt>
                <c:pt idx="121">
                  <c:v>0.23878891747338749</c:v>
                </c:pt>
                <c:pt idx="122">
                  <c:v>5.8951532734923262E-2</c:v>
                </c:pt>
                <c:pt idx="123">
                  <c:v>0.52028528984929601</c:v>
                </c:pt>
                <c:pt idx="124">
                  <c:v>-0.23313003731037263</c:v>
                </c:pt>
                <c:pt idx="125">
                  <c:v>-0.242149381548872</c:v>
                </c:pt>
                <c:pt idx="126">
                  <c:v>-0.43966974814930282</c:v>
                </c:pt>
                <c:pt idx="127">
                  <c:v>-0.26920741426437012</c:v>
                </c:pt>
                <c:pt idx="128">
                  <c:v>-0.86165482740612376</c:v>
                </c:pt>
                <c:pt idx="129">
                  <c:v>-0.33718566062225186</c:v>
                </c:pt>
                <c:pt idx="130">
                  <c:v>-0.28724610274136886</c:v>
                </c:pt>
                <c:pt idx="131">
                  <c:v>-0.62196860461043713</c:v>
                </c:pt>
                <c:pt idx="132">
                  <c:v>-0.4406760140712187</c:v>
                </c:pt>
                <c:pt idx="133">
                  <c:v>-0.18295110279853688</c:v>
                </c:pt>
                <c:pt idx="134">
                  <c:v>-0.60818746252493483</c:v>
                </c:pt>
                <c:pt idx="135">
                  <c:v>-0.16491241432153814</c:v>
                </c:pt>
                <c:pt idx="136">
                  <c:v>-0.4406760140712187</c:v>
                </c:pt>
                <c:pt idx="137">
                  <c:v>-0.5745530393118301</c:v>
                </c:pt>
                <c:pt idx="138">
                  <c:v>3.263830463711237E-2</c:v>
                </c:pt>
                <c:pt idx="139">
                  <c:v>-2.1113964703655341E-2</c:v>
                </c:pt>
                <c:pt idx="140">
                  <c:v>-7.5230030134651571E-2</c:v>
                </c:pt>
                <c:pt idx="141">
                  <c:v>-8.4249374373150943E-2</c:v>
                </c:pt>
                <c:pt idx="142">
                  <c:v>0.5834359702275087</c:v>
                </c:pt>
                <c:pt idx="143">
                  <c:v>-0.10731210340273556</c:v>
                </c:pt>
                <c:pt idx="144">
                  <c:v>0.15041280786994804</c:v>
                </c:pt>
                <c:pt idx="145">
                  <c:v>9.1453905750563891E-2</c:v>
                </c:pt>
                <c:pt idx="146">
                  <c:v>0.34917881702324749</c:v>
                </c:pt>
                <c:pt idx="147">
                  <c:v>0.33114012854624875</c:v>
                </c:pt>
                <c:pt idx="148">
                  <c:v>0.32212078430774937</c:v>
                </c:pt>
                <c:pt idx="149">
                  <c:v>0.30408209583075063</c:v>
                </c:pt>
                <c:pt idx="150">
                  <c:v>0.29506275159225126</c:v>
                </c:pt>
                <c:pt idx="151">
                  <c:v>0.28604340735375189</c:v>
                </c:pt>
                <c:pt idx="152">
                  <c:v>0.27702406311525252</c:v>
                </c:pt>
                <c:pt idx="153">
                  <c:v>-0.20652489002622865</c:v>
                </c:pt>
                <c:pt idx="154">
                  <c:v>0.15618057671894903</c:v>
                </c:pt>
                <c:pt idx="155">
                  <c:v>0.14716123248044966</c:v>
                </c:pt>
                <c:pt idx="156">
                  <c:v>-0.55418677097920543</c:v>
                </c:pt>
                <c:pt idx="157">
                  <c:v>-0.57280700024539932</c:v>
                </c:pt>
                <c:pt idx="158">
                  <c:v>-0.43542678062041773</c:v>
                </c:pt>
                <c:pt idx="159">
                  <c:v>-0.25957634197108881</c:v>
                </c:pt>
                <c:pt idx="160">
                  <c:v>-0.10814822968533733</c:v>
                </c:pt>
                <c:pt idx="161">
                  <c:v>0.19873553091685991</c:v>
                </c:pt>
                <c:pt idx="162">
                  <c:v>-0.28481342222462303</c:v>
                </c:pt>
                <c:pt idx="163">
                  <c:v>0.18069684243986117</c:v>
                </c:pt>
                <c:pt idx="164">
                  <c:v>0.15363880972436306</c:v>
                </c:pt>
                <c:pt idx="165">
                  <c:v>-0.5622153822102387</c:v>
                </c:pt>
                <c:pt idx="166">
                  <c:v>-0.58927341492573682</c:v>
                </c:pt>
                <c:pt idx="167">
                  <c:v>-0.11474380602275502</c:v>
                </c:pt>
                <c:pt idx="168">
                  <c:v>-0.63437013611823367</c:v>
                </c:pt>
                <c:pt idx="169">
                  <c:v>-0.18689855993075</c:v>
                </c:pt>
                <c:pt idx="170">
                  <c:v>-0.23199528112324685</c:v>
                </c:pt>
                <c:pt idx="171">
                  <c:v>-0.55476831176840058</c:v>
                </c:pt>
                <c:pt idx="172">
                  <c:v>-0.45530610846777542</c:v>
                </c:pt>
                <c:pt idx="173">
                  <c:v>3.73810426985699E-3</c:v>
                </c:pt>
                <c:pt idx="174">
                  <c:v>-0.32578073480405223</c:v>
                </c:pt>
                <c:pt idx="175">
                  <c:v>-0.3348000790425516</c:v>
                </c:pt>
                <c:pt idx="176">
                  <c:v>-0.36185811175804972</c:v>
                </c:pt>
                <c:pt idx="177">
                  <c:v>-0.6171675739238367</c:v>
                </c:pt>
                <c:pt idx="178">
                  <c:v>0.82295192617637092</c:v>
                </c:pt>
                <c:pt idx="179">
                  <c:v>-0.28322578060614134</c:v>
                </c:pt>
                <c:pt idx="180">
                  <c:v>-0.63979968241209129</c:v>
                </c:pt>
                <c:pt idx="181">
                  <c:v>-0.83969716794731575</c:v>
                </c:pt>
                <c:pt idx="182">
                  <c:v>-1.0637876560069</c:v>
                </c:pt>
                <c:pt idx="183">
                  <c:v>-0.4458704925133059</c:v>
                </c:pt>
                <c:pt idx="184">
                  <c:v>-0.95493375704394268</c:v>
                </c:pt>
                <c:pt idx="185">
                  <c:v>-0.96395310128244205</c:v>
                </c:pt>
                <c:pt idx="186">
                  <c:v>-1.0052761204769016</c:v>
                </c:pt>
                <c:pt idx="187">
                  <c:v>-1.0590364792928693</c:v>
                </c:pt>
                <c:pt idx="188">
                  <c:v>-1.0680558235313686</c:v>
                </c:pt>
                <c:pt idx="189">
                  <c:v>-2.0086860263847122</c:v>
                </c:pt>
                <c:pt idx="190">
                  <c:v>-2.4042733846304358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54-3E46-9ADF-161ADFDEE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904240"/>
        <c:axId val="1221122944"/>
      </c:scatterChart>
      <c:valAx>
        <c:axId val="122090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Judge:João Portugal Ramos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1122944"/>
        <c:crosses val="autoZero"/>
        <c:crossBetween val="midCat"/>
      </c:valAx>
      <c:valAx>
        <c:axId val="1221122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09042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Judge:João Nicolau de Almeida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1'!$AB$2:$AB$192</c:f>
              <c:numCache>
                <c:formatCode>General</c:formatCode>
                <c:ptCount val="191"/>
              </c:numCache>
            </c:numRef>
          </c:xVal>
          <c:yVal>
            <c:numRef>
              <c:f>'Model 1'!$C$40:$C$230</c:f>
              <c:numCache>
                <c:formatCode>General</c:formatCode>
                <c:ptCount val="191"/>
                <c:pt idx="0">
                  <c:v>1.4396792810058194</c:v>
                </c:pt>
                <c:pt idx="1">
                  <c:v>0.58274158310964097</c:v>
                </c:pt>
                <c:pt idx="2">
                  <c:v>0.28893929488295811</c:v>
                </c:pt>
                <c:pt idx="3">
                  <c:v>-2.4252191011004882</c:v>
                </c:pt>
                <c:pt idx="4">
                  <c:v>5.6195982322392979E-2</c:v>
                </c:pt>
                <c:pt idx="5">
                  <c:v>0.47688199241221696</c:v>
                </c:pt>
                <c:pt idx="6">
                  <c:v>0.42058795607686505</c:v>
                </c:pt>
                <c:pt idx="7">
                  <c:v>-0.57719995491530085</c:v>
                </c:pt>
                <c:pt idx="8">
                  <c:v>0.563144724243827</c:v>
                </c:pt>
                <c:pt idx="9">
                  <c:v>0.22424571482464728</c:v>
                </c:pt>
                <c:pt idx="10">
                  <c:v>0.13921491799649033</c:v>
                </c:pt>
                <c:pt idx="11">
                  <c:v>0.42164059252882069</c:v>
                </c:pt>
                <c:pt idx="12">
                  <c:v>0.40360190405182195</c:v>
                </c:pt>
                <c:pt idx="13">
                  <c:v>-0.15694463968604566</c:v>
                </c:pt>
                <c:pt idx="14">
                  <c:v>0.35850518285932509</c:v>
                </c:pt>
                <c:pt idx="15">
                  <c:v>0.34046649438232635</c:v>
                </c:pt>
                <c:pt idx="16">
                  <c:v>6.4702894632642227E-2</c:v>
                </c:pt>
                <c:pt idx="17">
                  <c:v>0.75287048858585237</c:v>
                </c:pt>
                <c:pt idx="18">
                  <c:v>-0.4347846734391112</c:v>
                </c:pt>
                <c:pt idx="19">
                  <c:v>0.1956767787022109</c:v>
                </c:pt>
                <c:pt idx="20">
                  <c:v>0.17763809022521215</c:v>
                </c:pt>
                <c:pt idx="21">
                  <c:v>0.43536300149789753</c:v>
                </c:pt>
                <c:pt idx="22">
                  <c:v>0.67643816785238542</c:v>
                </c:pt>
                <c:pt idx="23">
                  <c:v>0.4006745681027013</c:v>
                </c:pt>
                <c:pt idx="24">
                  <c:v>0.65839947937538668</c:v>
                </c:pt>
                <c:pt idx="25">
                  <c:v>0.9161243906480685</c:v>
                </c:pt>
                <c:pt idx="26">
                  <c:v>0.68995070147089166</c:v>
                </c:pt>
                <c:pt idx="27">
                  <c:v>0.66289266875539354</c:v>
                </c:pt>
                <c:pt idx="28">
                  <c:v>-4.1156696064781784E-2</c:v>
                </c:pt>
                <c:pt idx="29">
                  <c:v>0.46524313654305161</c:v>
                </c:pt>
                <c:pt idx="30">
                  <c:v>0.17005190475757104</c:v>
                </c:pt>
                <c:pt idx="31">
                  <c:v>0.45622379230455223</c:v>
                </c:pt>
                <c:pt idx="32">
                  <c:v>0.46524313654305161</c:v>
                </c:pt>
                <c:pt idx="33">
                  <c:v>0.45622379230455223</c:v>
                </c:pt>
                <c:pt idx="34">
                  <c:v>3.0998057843213189E-2</c:v>
                </c:pt>
                <c:pt idx="35">
                  <c:v>0.25264559216190463</c:v>
                </c:pt>
                <c:pt idx="36">
                  <c:v>-6.8214728780276346E-2</c:v>
                </c:pt>
                <c:pt idx="37">
                  <c:v>1.3103447714386149</c:v>
                </c:pt>
                <c:pt idx="38">
                  <c:v>0.50839564076658306</c:v>
                </c:pt>
                <c:pt idx="39">
                  <c:v>0.51959295590944166</c:v>
                </c:pt>
                <c:pt idx="40">
                  <c:v>1.8048003051326589E-2</c:v>
                </c:pt>
                <c:pt idx="41">
                  <c:v>9.0286588128307699E-3</c:v>
                </c:pt>
                <c:pt idx="42">
                  <c:v>-3.6068062379669641E-2</c:v>
                </c:pt>
                <c:pt idx="43">
                  <c:v>0.4369902975089488</c:v>
                </c:pt>
                <c:pt idx="44">
                  <c:v>-0.90565020672023167</c:v>
                </c:pt>
                <c:pt idx="45">
                  <c:v>0.46721504280451853</c:v>
                </c:pt>
                <c:pt idx="46">
                  <c:v>-7.5292812456350333E-2</c:v>
                </c:pt>
                <c:pt idx="47">
                  <c:v>0.54667277681253523</c:v>
                </c:pt>
                <c:pt idx="48">
                  <c:v>0.27090917706285111</c:v>
                </c:pt>
                <c:pt idx="49">
                  <c:v>0.26188983282435174</c:v>
                </c:pt>
                <c:pt idx="50">
                  <c:v>0.243851144347353</c:v>
                </c:pt>
                <c:pt idx="51">
                  <c:v>-0.57442031066319998</c:v>
                </c:pt>
                <c:pt idx="52">
                  <c:v>0.43690925866756203</c:v>
                </c:pt>
                <c:pt idx="53">
                  <c:v>-0.49992251787101694</c:v>
                </c:pt>
                <c:pt idx="54">
                  <c:v>-7.1213388999705529E-2</c:v>
                </c:pt>
                <c:pt idx="55">
                  <c:v>-8.9252077476704272E-2</c:v>
                </c:pt>
                <c:pt idx="56">
                  <c:v>5.2937722833966916E-2</c:v>
                </c:pt>
                <c:pt idx="57">
                  <c:v>4.3918378595467544E-2</c:v>
                </c:pt>
                <c:pt idx="58">
                  <c:v>0.30021013109729466</c:v>
                </c:pt>
                <c:pt idx="59">
                  <c:v>0.184371794333682</c:v>
                </c:pt>
                <c:pt idx="60">
                  <c:v>-0.21624948641811415</c:v>
                </c:pt>
                <c:pt idx="61">
                  <c:v>0.80802955296296375</c:v>
                </c:pt>
                <c:pt idx="62">
                  <c:v>0.79901020872446438</c:v>
                </c:pt>
                <c:pt idx="63">
                  <c:v>-0.22029637512260081</c:v>
                </c:pt>
                <c:pt idx="64">
                  <c:v>-4.3776207695447766E-2</c:v>
                </c:pt>
                <c:pt idx="65">
                  <c:v>-5.2795551933947138E-2</c:v>
                </c:pt>
                <c:pt idx="66">
                  <c:v>-4.3776207695447766E-2</c:v>
                </c:pt>
                <c:pt idx="67">
                  <c:v>-7.0834240410945881E-2</c:v>
                </c:pt>
                <c:pt idx="68">
                  <c:v>0.21394870357723761</c:v>
                </c:pt>
                <c:pt idx="69">
                  <c:v>-7.9853584649445253E-2</c:v>
                </c:pt>
                <c:pt idx="70">
                  <c:v>0.51216125328942397</c:v>
                </c:pt>
                <c:pt idx="71">
                  <c:v>0.29317858475476655</c:v>
                </c:pt>
                <c:pt idx="72">
                  <c:v>0.2581747448254994</c:v>
                </c:pt>
                <c:pt idx="73">
                  <c:v>-0.40979724304067844</c:v>
                </c:pt>
                <c:pt idx="74">
                  <c:v>0.29172907090734057</c:v>
                </c:pt>
                <c:pt idx="75">
                  <c:v>0.52791430163639319</c:v>
                </c:pt>
                <c:pt idx="76">
                  <c:v>0.2403679884349792</c:v>
                </c:pt>
                <c:pt idx="77">
                  <c:v>3.6759142593290051E-2</c:v>
                </c:pt>
                <c:pt idx="78">
                  <c:v>0.27018939036370782</c:v>
                </c:pt>
                <c:pt idx="79">
                  <c:v>0.54263356243931149</c:v>
                </c:pt>
                <c:pt idx="80">
                  <c:v>-1.7912981298554342E-2</c:v>
                </c:pt>
                <c:pt idx="81">
                  <c:v>-4.4971014014052457E-2</c:v>
                </c:pt>
                <c:pt idx="82">
                  <c:v>0.1947152087816324</c:v>
                </c:pt>
                <c:pt idx="83">
                  <c:v>-8.1048390968049944E-2</c:v>
                </c:pt>
                <c:pt idx="84">
                  <c:v>0.13575630666225003</c:v>
                </c:pt>
                <c:pt idx="85">
                  <c:v>0.12673696242375065</c:v>
                </c:pt>
                <c:pt idx="86">
                  <c:v>-0.14902663732593524</c:v>
                </c:pt>
                <c:pt idx="87">
                  <c:v>5.3231977639400796E-2</c:v>
                </c:pt>
                <c:pt idx="88">
                  <c:v>-0.21105213446015014</c:v>
                </c:pt>
                <c:pt idx="89">
                  <c:v>0.37116496263245935</c:v>
                </c:pt>
                <c:pt idx="90">
                  <c:v>0.21456480967441394</c:v>
                </c:pt>
                <c:pt idx="91">
                  <c:v>6.8343330167280669E-2</c:v>
                </c:pt>
                <c:pt idx="92">
                  <c:v>4.1285297451782554E-2</c:v>
                </c:pt>
                <c:pt idx="93">
                  <c:v>1.422726473628444E-2</c:v>
                </c:pt>
                <c:pt idx="94">
                  <c:v>-8.1129429809436715E-2</c:v>
                </c:pt>
                <c:pt idx="95">
                  <c:v>-9.0148774047936087E-2</c:v>
                </c:pt>
                <c:pt idx="96">
                  <c:v>-0.59827142171520364</c:v>
                </c:pt>
                <c:pt idx="97">
                  <c:v>-0.43146654242993066</c:v>
                </c:pt>
                <c:pt idx="98">
                  <c:v>-0.17374163115724528</c:v>
                </c:pt>
                <c:pt idx="99">
                  <c:v>8.6382018644279412E-2</c:v>
                </c:pt>
                <c:pt idx="100">
                  <c:v>0.31704889720146312</c:v>
                </c:pt>
                <c:pt idx="101">
                  <c:v>-0.34268623838181611</c:v>
                </c:pt>
                <c:pt idx="102">
                  <c:v>-9.7421108448919824E-2</c:v>
                </c:pt>
                <c:pt idx="103">
                  <c:v>0.15005571236231496</c:v>
                </c:pt>
                <c:pt idx="104">
                  <c:v>0.25687470488742825</c:v>
                </c:pt>
                <c:pt idx="105">
                  <c:v>0.53263830463711237</c:v>
                </c:pt>
                <c:pt idx="106">
                  <c:v>0.90087111455316204</c:v>
                </c:pt>
                <c:pt idx="107">
                  <c:v>0.40784119392362861</c:v>
                </c:pt>
                <c:pt idx="108">
                  <c:v>0.34759117540476758</c:v>
                </c:pt>
                <c:pt idx="109">
                  <c:v>0.32955248692776884</c:v>
                </c:pt>
                <c:pt idx="110">
                  <c:v>-0.19925158485416006</c:v>
                </c:pt>
                <c:pt idx="111">
                  <c:v>0.64884127208511622</c:v>
                </c:pt>
                <c:pt idx="112">
                  <c:v>0.28682437989617071</c:v>
                </c:pt>
                <c:pt idx="113">
                  <c:v>-0.16183236327840689</c:v>
                </c:pt>
                <c:pt idx="114">
                  <c:v>0.58846084537425725</c:v>
                </c:pt>
                <c:pt idx="115">
                  <c:v>0.51455251722306983</c:v>
                </c:pt>
                <c:pt idx="116">
                  <c:v>0.34935616336776576</c:v>
                </c:pt>
                <c:pt idx="117">
                  <c:v>5.5553875141082898E-2</c:v>
                </c:pt>
                <c:pt idx="118">
                  <c:v>-0.23824841308559819</c:v>
                </c:pt>
                <c:pt idx="119">
                  <c:v>-0.46949683243197882</c:v>
                </c:pt>
                <c:pt idx="120">
                  <c:v>5.4972334351891305E-2</c:v>
                </c:pt>
                <c:pt idx="121">
                  <c:v>0.23878891747338749</c:v>
                </c:pt>
                <c:pt idx="122">
                  <c:v>5.8951532734923262E-2</c:v>
                </c:pt>
                <c:pt idx="123">
                  <c:v>0.52028528984929601</c:v>
                </c:pt>
                <c:pt idx="124">
                  <c:v>-0.23313003731037263</c:v>
                </c:pt>
                <c:pt idx="125">
                  <c:v>-0.242149381548872</c:v>
                </c:pt>
                <c:pt idx="126">
                  <c:v>-0.43966974814930282</c:v>
                </c:pt>
                <c:pt idx="127">
                  <c:v>-0.26920741426437012</c:v>
                </c:pt>
                <c:pt idx="128">
                  <c:v>-0.86165482740612376</c:v>
                </c:pt>
                <c:pt idx="129">
                  <c:v>-0.33718566062225186</c:v>
                </c:pt>
                <c:pt idx="130">
                  <c:v>-0.28724610274136886</c:v>
                </c:pt>
                <c:pt idx="131">
                  <c:v>-0.62196860461043713</c:v>
                </c:pt>
                <c:pt idx="132">
                  <c:v>-0.4406760140712187</c:v>
                </c:pt>
                <c:pt idx="133">
                  <c:v>-0.18295110279853688</c:v>
                </c:pt>
                <c:pt idx="134">
                  <c:v>-0.60818746252493483</c:v>
                </c:pt>
                <c:pt idx="135">
                  <c:v>-0.16491241432153814</c:v>
                </c:pt>
                <c:pt idx="136">
                  <c:v>-0.4406760140712187</c:v>
                </c:pt>
                <c:pt idx="137">
                  <c:v>-0.5745530393118301</c:v>
                </c:pt>
                <c:pt idx="138">
                  <c:v>3.263830463711237E-2</c:v>
                </c:pt>
                <c:pt idx="139">
                  <c:v>-2.1113964703655341E-2</c:v>
                </c:pt>
                <c:pt idx="140">
                  <c:v>-7.5230030134651571E-2</c:v>
                </c:pt>
                <c:pt idx="141">
                  <c:v>-8.4249374373150943E-2</c:v>
                </c:pt>
                <c:pt idx="142">
                  <c:v>0.5834359702275087</c:v>
                </c:pt>
                <c:pt idx="143">
                  <c:v>-0.10731210340273556</c:v>
                </c:pt>
                <c:pt idx="144">
                  <c:v>0.15041280786994804</c:v>
                </c:pt>
                <c:pt idx="145">
                  <c:v>9.1453905750563891E-2</c:v>
                </c:pt>
                <c:pt idx="146">
                  <c:v>0.34917881702324749</c:v>
                </c:pt>
                <c:pt idx="147">
                  <c:v>0.33114012854624875</c:v>
                </c:pt>
                <c:pt idx="148">
                  <c:v>0.32212078430774937</c:v>
                </c:pt>
                <c:pt idx="149">
                  <c:v>0.30408209583075063</c:v>
                </c:pt>
                <c:pt idx="150">
                  <c:v>0.29506275159225126</c:v>
                </c:pt>
                <c:pt idx="151">
                  <c:v>0.28604340735375189</c:v>
                </c:pt>
                <c:pt idx="152">
                  <c:v>0.27702406311525252</c:v>
                </c:pt>
                <c:pt idx="153">
                  <c:v>-0.20652489002622865</c:v>
                </c:pt>
                <c:pt idx="154">
                  <c:v>0.15618057671894903</c:v>
                </c:pt>
                <c:pt idx="155">
                  <c:v>0.14716123248044966</c:v>
                </c:pt>
                <c:pt idx="156">
                  <c:v>-0.55418677097920543</c:v>
                </c:pt>
                <c:pt idx="157">
                  <c:v>-0.57280700024539932</c:v>
                </c:pt>
                <c:pt idx="158">
                  <c:v>-0.43542678062041773</c:v>
                </c:pt>
                <c:pt idx="159">
                  <c:v>-0.25957634197108881</c:v>
                </c:pt>
                <c:pt idx="160">
                  <c:v>-0.10814822968533733</c:v>
                </c:pt>
                <c:pt idx="161">
                  <c:v>0.19873553091685991</c:v>
                </c:pt>
                <c:pt idx="162">
                  <c:v>-0.28481342222462303</c:v>
                </c:pt>
                <c:pt idx="163">
                  <c:v>0.18069684243986117</c:v>
                </c:pt>
                <c:pt idx="164">
                  <c:v>0.15363880972436306</c:v>
                </c:pt>
                <c:pt idx="165">
                  <c:v>-0.5622153822102387</c:v>
                </c:pt>
                <c:pt idx="166">
                  <c:v>-0.58927341492573682</c:v>
                </c:pt>
                <c:pt idx="167">
                  <c:v>-0.11474380602275502</c:v>
                </c:pt>
                <c:pt idx="168">
                  <c:v>-0.63437013611823367</c:v>
                </c:pt>
                <c:pt idx="169">
                  <c:v>-0.18689855993075</c:v>
                </c:pt>
                <c:pt idx="170">
                  <c:v>-0.23199528112324685</c:v>
                </c:pt>
                <c:pt idx="171">
                  <c:v>-0.55476831176840058</c:v>
                </c:pt>
                <c:pt idx="172">
                  <c:v>-0.45530610846777542</c:v>
                </c:pt>
                <c:pt idx="173">
                  <c:v>3.73810426985699E-3</c:v>
                </c:pt>
                <c:pt idx="174">
                  <c:v>-0.32578073480405223</c:v>
                </c:pt>
                <c:pt idx="175">
                  <c:v>-0.3348000790425516</c:v>
                </c:pt>
                <c:pt idx="176">
                  <c:v>-0.36185811175804972</c:v>
                </c:pt>
                <c:pt idx="177">
                  <c:v>-0.6171675739238367</c:v>
                </c:pt>
                <c:pt idx="178">
                  <c:v>0.82295192617637092</c:v>
                </c:pt>
                <c:pt idx="179">
                  <c:v>-0.28322578060614134</c:v>
                </c:pt>
                <c:pt idx="180">
                  <c:v>-0.63979968241209129</c:v>
                </c:pt>
                <c:pt idx="181">
                  <c:v>-0.83969716794731575</c:v>
                </c:pt>
                <c:pt idx="182">
                  <c:v>-1.0637876560069</c:v>
                </c:pt>
                <c:pt idx="183">
                  <c:v>-0.4458704925133059</c:v>
                </c:pt>
                <c:pt idx="184">
                  <c:v>-0.95493375704394268</c:v>
                </c:pt>
                <c:pt idx="185">
                  <c:v>-0.96395310128244205</c:v>
                </c:pt>
                <c:pt idx="186">
                  <c:v>-1.0052761204769016</c:v>
                </c:pt>
                <c:pt idx="187">
                  <c:v>-1.0590364792928693</c:v>
                </c:pt>
                <c:pt idx="188">
                  <c:v>-1.0680558235313686</c:v>
                </c:pt>
                <c:pt idx="189">
                  <c:v>-2.0086860263847122</c:v>
                </c:pt>
                <c:pt idx="190">
                  <c:v>-2.4042733846304358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9F-4743-8D9C-64E6A40A9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713792"/>
        <c:axId val="1237715440"/>
      </c:scatterChart>
      <c:valAx>
        <c:axId val="123771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Judge:João Nicolau de Almeida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7715440"/>
        <c:crosses val="autoZero"/>
        <c:crossBetween val="midCat"/>
      </c:valAx>
      <c:valAx>
        <c:axId val="1237715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77137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Judge:David Baverstock e Sandra Alves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1'!$AC$2:$AC$192</c:f>
              <c:numCache>
                <c:formatCode>General</c:formatCode>
                <c:ptCount val="191"/>
              </c:numCache>
            </c:numRef>
          </c:xVal>
          <c:yVal>
            <c:numRef>
              <c:f>'Model 1'!$C$40:$C$230</c:f>
              <c:numCache>
                <c:formatCode>General</c:formatCode>
                <c:ptCount val="191"/>
                <c:pt idx="0">
                  <c:v>1.4396792810058194</c:v>
                </c:pt>
                <c:pt idx="1">
                  <c:v>0.58274158310964097</c:v>
                </c:pt>
                <c:pt idx="2">
                  <c:v>0.28893929488295811</c:v>
                </c:pt>
                <c:pt idx="3">
                  <c:v>-2.4252191011004882</c:v>
                </c:pt>
                <c:pt idx="4">
                  <c:v>5.6195982322392979E-2</c:v>
                </c:pt>
                <c:pt idx="5">
                  <c:v>0.47688199241221696</c:v>
                </c:pt>
                <c:pt idx="6">
                  <c:v>0.42058795607686505</c:v>
                </c:pt>
                <c:pt idx="7">
                  <c:v>-0.57719995491530085</c:v>
                </c:pt>
                <c:pt idx="8">
                  <c:v>0.563144724243827</c:v>
                </c:pt>
                <c:pt idx="9">
                  <c:v>0.22424571482464728</c:v>
                </c:pt>
                <c:pt idx="10">
                  <c:v>0.13921491799649033</c:v>
                </c:pt>
                <c:pt idx="11">
                  <c:v>0.42164059252882069</c:v>
                </c:pt>
                <c:pt idx="12">
                  <c:v>0.40360190405182195</c:v>
                </c:pt>
                <c:pt idx="13">
                  <c:v>-0.15694463968604566</c:v>
                </c:pt>
                <c:pt idx="14">
                  <c:v>0.35850518285932509</c:v>
                </c:pt>
                <c:pt idx="15">
                  <c:v>0.34046649438232635</c:v>
                </c:pt>
                <c:pt idx="16">
                  <c:v>6.4702894632642227E-2</c:v>
                </c:pt>
                <c:pt idx="17">
                  <c:v>0.75287048858585237</c:v>
                </c:pt>
                <c:pt idx="18">
                  <c:v>-0.4347846734391112</c:v>
                </c:pt>
                <c:pt idx="19">
                  <c:v>0.1956767787022109</c:v>
                </c:pt>
                <c:pt idx="20">
                  <c:v>0.17763809022521215</c:v>
                </c:pt>
                <c:pt idx="21">
                  <c:v>0.43536300149789753</c:v>
                </c:pt>
                <c:pt idx="22">
                  <c:v>0.67643816785238542</c:v>
                </c:pt>
                <c:pt idx="23">
                  <c:v>0.4006745681027013</c:v>
                </c:pt>
                <c:pt idx="24">
                  <c:v>0.65839947937538668</c:v>
                </c:pt>
                <c:pt idx="25">
                  <c:v>0.9161243906480685</c:v>
                </c:pt>
                <c:pt idx="26">
                  <c:v>0.68995070147089166</c:v>
                </c:pt>
                <c:pt idx="27">
                  <c:v>0.66289266875539354</c:v>
                </c:pt>
                <c:pt idx="28">
                  <c:v>-4.1156696064781784E-2</c:v>
                </c:pt>
                <c:pt idx="29">
                  <c:v>0.46524313654305161</c:v>
                </c:pt>
                <c:pt idx="30">
                  <c:v>0.17005190475757104</c:v>
                </c:pt>
                <c:pt idx="31">
                  <c:v>0.45622379230455223</c:v>
                </c:pt>
                <c:pt idx="32">
                  <c:v>0.46524313654305161</c:v>
                </c:pt>
                <c:pt idx="33">
                  <c:v>0.45622379230455223</c:v>
                </c:pt>
                <c:pt idx="34">
                  <c:v>3.0998057843213189E-2</c:v>
                </c:pt>
                <c:pt idx="35">
                  <c:v>0.25264559216190463</c:v>
                </c:pt>
                <c:pt idx="36">
                  <c:v>-6.8214728780276346E-2</c:v>
                </c:pt>
                <c:pt idx="37">
                  <c:v>1.3103447714386149</c:v>
                </c:pt>
                <c:pt idx="38">
                  <c:v>0.50839564076658306</c:v>
                </c:pt>
                <c:pt idx="39">
                  <c:v>0.51959295590944166</c:v>
                </c:pt>
                <c:pt idx="40">
                  <c:v>1.8048003051326589E-2</c:v>
                </c:pt>
                <c:pt idx="41">
                  <c:v>9.0286588128307699E-3</c:v>
                </c:pt>
                <c:pt idx="42">
                  <c:v>-3.6068062379669641E-2</c:v>
                </c:pt>
                <c:pt idx="43">
                  <c:v>0.4369902975089488</c:v>
                </c:pt>
                <c:pt idx="44">
                  <c:v>-0.90565020672023167</c:v>
                </c:pt>
                <c:pt idx="45">
                  <c:v>0.46721504280451853</c:v>
                </c:pt>
                <c:pt idx="46">
                  <c:v>-7.5292812456350333E-2</c:v>
                </c:pt>
                <c:pt idx="47">
                  <c:v>0.54667277681253523</c:v>
                </c:pt>
                <c:pt idx="48">
                  <c:v>0.27090917706285111</c:v>
                </c:pt>
                <c:pt idx="49">
                  <c:v>0.26188983282435174</c:v>
                </c:pt>
                <c:pt idx="50">
                  <c:v>0.243851144347353</c:v>
                </c:pt>
                <c:pt idx="51">
                  <c:v>-0.57442031066319998</c:v>
                </c:pt>
                <c:pt idx="52">
                  <c:v>0.43690925866756203</c:v>
                </c:pt>
                <c:pt idx="53">
                  <c:v>-0.49992251787101694</c:v>
                </c:pt>
                <c:pt idx="54">
                  <c:v>-7.1213388999705529E-2</c:v>
                </c:pt>
                <c:pt idx="55">
                  <c:v>-8.9252077476704272E-2</c:v>
                </c:pt>
                <c:pt idx="56">
                  <c:v>5.2937722833966916E-2</c:v>
                </c:pt>
                <c:pt idx="57">
                  <c:v>4.3918378595467544E-2</c:v>
                </c:pt>
                <c:pt idx="58">
                  <c:v>0.30021013109729466</c:v>
                </c:pt>
                <c:pt idx="59">
                  <c:v>0.184371794333682</c:v>
                </c:pt>
                <c:pt idx="60">
                  <c:v>-0.21624948641811415</c:v>
                </c:pt>
                <c:pt idx="61">
                  <c:v>0.80802955296296375</c:v>
                </c:pt>
                <c:pt idx="62">
                  <c:v>0.79901020872446438</c:v>
                </c:pt>
                <c:pt idx="63">
                  <c:v>-0.22029637512260081</c:v>
                </c:pt>
                <c:pt idx="64">
                  <c:v>-4.3776207695447766E-2</c:v>
                </c:pt>
                <c:pt idx="65">
                  <c:v>-5.2795551933947138E-2</c:v>
                </c:pt>
                <c:pt idx="66">
                  <c:v>-4.3776207695447766E-2</c:v>
                </c:pt>
                <c:pt idx="67">
                  <c:v>-7.0834240410945881E-2</c:v>
                </c:pt>
                <c:pt idx="68">
                  <c:v>0.21394870357723761</c:v>
                </c:pt>
                <c:pt idx="69">
                  <c:v>-7.9853584649445253E-2</c:v>
                </c:pt>
                <c:pt idx="70">
                  <c:v>0.51216125328942397</c:v>
                </c:pt>
                <c:pt idx="71">
                  <c:v>0.29317858475476655</c:v>
                </c:pt>
                <c:pt idx="72">
                  <c:v>0.2581747448254994</c:v>
                </c:pt>
                <c:pt idx="73">
                  <c:v>-0.40979724304067844</c:v>
                </c:pt>
                <c:pt idx="74">
                  <c:v>0.29172907090734057</c:v>
                </c:pt>
                <c:pt idx="75">
                  <c:v>0.52791430163639319</c:v>
                </c:pt>
                <c:pt idx="76">
                  <c:v>0.2403679884349792</c:v>
                </c:pt>
                <c:pt idx="77">
                  <c:v>3.6759142593290051E-2</c:v>
                </c:pt>
                <c:pt idx="78">
                  <c:v>0.27018939036370782</c:v>
                </c:pt>
                <c:pt idx="79">
                  <c:v>0.54263356243931149</c:v>
                </c:pt>
                <c:pt idx="80">
                  <c:v>-1.7912981298554342E-2</c:v>
                </c:pt>
                <c:pt idx="81">
                  <c:v>-4.4971014014052457E-2</c:v>
                </c:pt>
                <c:pt idx="82">
                  <c:v>0.1947152087816324</c:v>
                </c:pt>
                <c:pt idx="83">
                  <c:v>-8.1048390968049944E-2</c:v>
                </c:pt>
                <c:pt idx="84">
                  <c:v>0.13575630666225003</c:v>
                </c:pt>
                <c:pt idx="85">
                  <c:v>0.12673696242375065</c:v>
                </c:pt>
                <c:pt idx="86">
                  <c:v>-0.14902663732593524</c:v>
                </c:pt>
                <c:pt idx="87">
                  <c:v>5.3231977639400796E-2</c:v>
                </c:pt>
                <c:pt idx="88">
                  <c:v>-0.21105213446015014</c:v>
                </c:pt>
                <c:pt idx="89">
                  <c:v>0.37116496263245935</c:v>
                </c:pt>
                <c:pt idx="90">
                  <c:v>0.21456480967441394</c:v>
                </c:pt>
                <c:pt idx="91">
                  <c:v>6.8343330167280669E-2</c:v>
                </c:pt>
                <c:pt idx="92">
                  <c:v>4.1285297451782554E-2</c:v>
                </c:pt>
                <c:pt idx="93">
                  <c:v>1.422726473628444E-2</c:v>
                </c:pt>
                <c:pt idx="94">
                  <c:v>-8.1129429809436715E-2</c:v>
                </c:pt>
                <c:pt idx="95">
                  <c:v>-9.0148774047936087E-2</c:v>
                </c:pt>
                <c:pt idx="96">
                  <c:v>-0.59827142171520364</c:v>
                </c:pt>
                <c:pt idx="97">
                  <c:v>-0.43146654242993066</c:v>
                </c:pt>
                <c:pt idx="98">
                  <c:v>-0.17374163115724528</c:v>
                </c:pt>
                <c:pt idx="99">
                  <c:v>8.6382018644279412E-2</c:v>
                </c:pt>
                <c:pt idx="100">
                  <c:v>0.31704889720146312</c:v>
                </c:pt>
                <c:pt idx="101">
                  <c:v>-0.34268623838181611</c:v>
                </c:pt>
                <c:pt idx="102">
                  <c:v>-9.7421108448919824E-2</c:v>
                </c:pt>
                <c:pt idx="103">
                  <c:v>0.15005571236231496</c:v>
                </c:pt>
                <c:pt idx="104">
                  <c:v>0.25687470488742825</c:v>
                </c:pt>
                <c:pt idx="105">
                  <c:v>0.53263830463711237</c:v>
                </c:pt>
                <c:pt idx="106">
                  <c:v>0.90087111455316204</c:v>
                </c:pt>
                <c:pt idx="107">
                  <c:v>0.40784119392362861</c:v>
                </c:pt>
                <c:pt idx="108">
                  <c:v>0.34759117540476758</c:v>
                </c:pt>
                <c:pt idx="109">
                  <c:v>0.32955248692776884</c:v>
                </c:pt>
                <c:pt idx="110">
                  <c:v>-0.19925158485416006</c:v>
                </c:pt>
                <c:pt idx="111">
                  <c:v>0.64884127208511622</c:v>
                </c:pt>
                <c:pt idx="112">
                  <c:v>0.28682437989617071</c:v>
                </c:pt>
                <c:pt idx="113">
                  <c:v>-0.16183236327840689</c:v>
                </c:pt>
                <c:pt idx="114">
                  <c:v>0.58846084537425725</c:v>
                </c:pt>
                <c:pt idx="115">
                  <c:v>0.51455251722306983</c:v>
                </c:pt>
                <c:pt idx="116">
                  <c:v>0.34935616336776576</c:v>
                </c:pt>
                <c:pt idx="117">
                  <c:v>5.5553875141082898E-2</c:v>
                </c:pt>
                <c:pt idx="118">
                  <c:v>-0.23824841308559819</c:v>
                </c:pt>
                <c:pt idx="119">
                  <c:v>-0.46949683243197882</c:v>
                </c:pt>
                <c:pt idx="120">
                  <c:v>5.4972334351891305E-2</c:v>
                </c:pt>
                <c:pt idx="121">
                  <c:v>0.23878891747338749</c:v>
                </c:pt>
                <c:pt idx="122">
                  <c:v>5.8951532734923262E-2</c:v>
                </c:pt>
                <c:pt idx="123">
                  <c:v>0.52028528984929601</c:v>
                </c:pt>
                <c:pt idx="124">
                  <c:v>-0.23313003731037263</c:v>
                </c:pt>
                <c:pt idx="125">
                  <c:v>-0.242149381548872</c:v>
                </c:pt>
                <c:pt idx="126">
                  <c:v>-0.43966974814930282</c:v>
                </c:pt>
                <c:pt idx="127">
                  <c:v>-0.26920741426437012</c:v>
                </c:pt>
                <c:pt idx="128">
                  <c:v>-0.86165482740612376</c:v>
                </c:pt>
                <c:pt idx="129">
                  <c:v>-0.33718566062225186</c:v>
                </c:pt>
                <c:pt idx="130">
                  <c:v>-0.28724610274136886</c:v>
                </c:pt>
                <c:pt idx="131">
                  <c:v>-0.62196860461043713</c:v>
                </c:pt>
                <c:pt idx="132">
                  <c:v>-0.4406760140712187</c:v>
                </c:pt>
                <c:pt idx="133">
                  <c:v>-0.18295110279853688</c:v>
                </c:pt>
                <c:pt idx="134">
                  <c:v>-0.60818746252493483</c:v>
                </c:pt>
                <c:pt idx="135">
                  <c:v>-0.16491241432153814</c:v>
                </c:pt>
                <c:pt idx="136">
                  <c:v>-0.4406760140712187</c:v>
                </c:pt>
                <c:pt idx="137">
                  <c:v>-0.5745530393118301</c:v>
                </c:pt>
                <c:pt idx="138">
                  <c:v>3.263830463711237E-2</c:v>
                </c:pt>
                <c:pt idx="139">
                  <c:v>-2.1113964703655341E-2</c:v>
                </c:pt>
                <c:pt idx="140">
                  <c:v>-7.5230030134651571E-2</c:v>
                </c:pt>
                <c:pt idx="141">
                  <c:v>-8.4249374373150943E-2</c:v>
                </c:pt>
                <c:pt idx="142">
                  <c:v>0.5834359702275087</c:v>
                </c:pt>
                <c:pt idx="143">
                  <c:v>-0.10731210340273556</c:v>
                </c:pt>
                <c:pt idx="144">
                  <c:v>0.15041280786994804</c:v>
                </c:pt>
                <c:pt idx="145">
                  <c:v>9.1453905750563891E-2</c:v>
                </c:pt>
                <c:pt idx="146">
                  <c:v>0.34917881702324749</c:v>
                </c:pt>
                <c:pt idx="147">
                  <c:v>0.33114012854624875</c:v>
                </c:pt>
                <c:pt idx="148">
                  <c:v>0.32212078430774937</c:v>
                </c:pt>
                <c:pt idx="149">
                  <c:v>0.30408209583075063</c:v>
                </c:pt>
                <c:pt idx="150">
                  <c:v>0.29506275159225126</c:v>
                </c:pt>
                <c:pt idx="151">
                  <c:v>0.28604340735375189</c:v>
                </c:pt>
                <c:pt idx="152">
                  <c:v>0.27702406311525252</c:v>
                </c:pt>
                <c:pt idx="153">
                  <c:v>-0.20652489002622865</c:v>
                </c:pt>
                <c:pt idx="154">
                  <c:v>0.15618057671894903</c:v>
                </c:pt>
                <c:pt idx="155">
                  <c:v>0.14716123248044966</c:v>
                </c:pt>
                <c:pt idx="156">
                  <c:v>-0.55418677097920543</c:v>
                </c:pt>
                <c:pt idx="157">
                  <c:v>-0.57280700024539932</c:v>
                </c:pt>
                <c:pt idx="158">
                  <c:v>-0.43542678062041773</c:v>
                </c:pt>
                <c:pt idx="159">
                  <c:v>-0.25957634197108881</c:v>
                </c:pt>
                <c:pt idx="160">
                  <c:v>-0.10814822968533733</c:v>
                </c:pt>
                <c:pt idx="161">
                  <c:v>0.19873553091685991</c:v>
                </c:pt>
                <c:pt idx="162">
                  <c:v>-0.28481342222462303</c:v>
                </c:pt>
                <c:pt idx="163">
                  <c:v>0.18069684243986117</c:v>
                </c:pt>
                <c:pt idx="164">
                  <c:v>0.15363880972436306</c:v>
                </c:pt>
                <c:pt idx="165">
                  <c:v>-0.5622153822102387</c:v>
                </c:pt>
                <c:pt idx="166">
                  <c:v>-0.58927341492573682</c:v>
                </c:pt>
                <c:pt idx="167">
                  <c:v>-0.11474380602275502</c:v>
                </c:pt>
                <c:pt idx="168">
                  <c:v>-0.63437013611823367</c:v>
                </c:pt>
                <c:pt idx="169">
                  <c:v>-0.18689855993075</c:v>
                </c:pt>
                <c:pt idx="170">
                  <c:v>-0.23199528112324685</c:v>
                </c:pt>
                <c:pt idx="171">
                  <c:v>-0.55476831176840058</c:v>
                </c:pt>
                <c:pt idx="172">
                  <c:v>-0.45530610846777542</c:v>
                </c:pt>
                <c:pt idx="173">
                  <c:v>3.73810426985699E-3</c:v>
                </c:pt>
                <c:pt idx="174">
                  <c:v>-0.32578073480405223</c:v>
                </c:pt>
                <c:pt idx="175">
                  <c:v>-0.3348000790425516</c:v>
                </c:pt>
                <c:pt idx="176">
                  <c:v>-0.36185811175804972</c:v>
                </c:pt>
                <c:pt idx="177">
                  <c:v>-0.6171675739238367</c:v>
                </c:pt>
                <c:pt idx="178">
                  <c:v>0.82295192617637092</c:v>
                </c:pt>
                <c:pt idx="179">
                  <c:v>-0.28322578060614134</c:v>
                </c:pt>
                <c:pt idx="180">
                  <c:v>-0.63979968241209129</c:v>
                </c:pt>
                <c:pt idx="181">
                  <c:v>-0.83969716794731575</c:v>
                </c:pt>
                <c:pt idx="182">
                  <c:v>-1.0637876560069</c:v>
                </c:pt>
                <c:pt idx="183">
                  <c:v>-0.4458704925133059</c:v>
                </c:pt>
                <c:pt idx="184">
                  <c:v>-0.95493375704394268</c:v>
                </c:pt>
                <c:pt idx="185">
                  <c:v>-0.96395310128244205</c:v>
                </c:pt>
                <c:pt idx="186">
                  <c:v>-1.0052761204769016</c:v>
                </c:pt>
                <c:pt idx="187">
                  <c:v>-1.0590364792928693</c:v>
                </c:pt>
                <c:pt idx="188">
                  <c:v>-1.0680558235313686</c:v>
                </c:pt>
                <c:pt idx="189">
                  <c:v>-2.0086860263847122</c:v>
                </c:pt>
                <c:pt idx="190">
                  <c:v>-2.4042733846304358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04-7B47-8A85-CAAB05617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452944"/>
        <c:axId val="1237792864"/>
      </c:scatterChart>
      <c:valAx>
        <c:axId val="123745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Judge:David Baverstock e Sandra Alves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7792864"/>
        <c:crosses val="autoZero"/>
        <c:crossBetween val="midCat"/>
      </c:valAx>
      <c:valAx>
        <c:axId val="1237792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74529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1'!$E$40:$E$230</c:f>
              <c:numCache>
                <c:formatCode>General</c:formatCode>
                <c:ptCount val="191"/>
                <c:pt idx="0">
                  <c:v>0.26178010471204188</c:v>
                </c:pt>
                <c:pt idx="1">
                  <c:v>0.78534031413612571</c:v>
                </c:pt>
                <c:pt idx="2">
                  <c:v>1.3089005235602094</c:v>
                </c:pt>
                <c:pt idx="3">
                  <c:v>1.8324607329842932</c:v>
                </c:pt>
                <c:pt idx="4">
                  <c:v>2.3560209424083771</c:v>
                </c:pt>
                <c:pt idx="5">
                  <c:v>2.8795811518324608</c:v>
                </c:pt>
                <c:pt idx="6">
                  <c:v>3.4031413612565449</c:v>
                </c:pt>
                <c:pt idx="7">
                  <c:v>3.9267015706806285</c:v>
                </c:pt>
                <c:pt idx="8">
                  <c:v>4.4502617801047117</c:v>
                </c:pt>
                <c:pt idx="9">
                  <c:v>4.9738219895287958</c:v>
                </c:pt>
                <c:pt idx="10">
                  <c:v>5.4973821989528791</c:v>
                </c:pt>
                <c:pt idx="11">
                  <c:v>6.0209424083769632</c:v>
                </c:pt>
                <c:pt idx="12">
                  <c:v>6.5445026178010473</c:v>
                </c:pt>
                <c:pt idx="13">
                  <c:v>7.0680628272251305</c:v>
                </c:pt>
                <c:pt idx="14">
                  <c:v>7.5916230366492146</c:v>
                </c:pt>
                <c:pt idx="15">
                  <c:v>8.1151832460732987</c:v>
                </c:pt>
                <c:pt idx="16">
                  <c:v>8.6387434554973819</c:v>
                </c:pt>
                <c:pt idx="17">
                  <c:v>9.1623036649214651</c:v>
                </c:pt>
                <c:pt idx="18">
                  <c:v>9.6858638743455501</c:v>
                </c:pt>
                <c:pt idx="19">
                  <c:v>10.209424083769633</c:v>
                </c:pt>
                <c:pt idx="20">
                  <c:v>10.732984293193716</c:v>
                </c:pt>
                <c:pt idx="21">
                  <c:v>11.256544502617801</c:v>
                </c:pt>
                <c:pt idx="22">
                  <c:v>11.780104712041885</c:v>
                </c:pt>
                <c:pt idx="23">
                  <c:v>12.303664921465968</c:v>
                </c:pt>
                <c:pt idx="24">
                  <c:v>12.827225130890053</c:v>
                </c:pt>
                <c:pt idx="25">
                  <c:v>13.350785340314136</c:v>
                </c:pt>
                <c:pt idx="26">
                  <c:v>13.874345549738219</c:v>
                </c:pt>
                <c:pt idx="27">
                  <c:v>14.397905759162303</c:v>
                </c:pt>
                <c:pt idx="28">
                  <c:v>14.921465968586388</c:v>
                </c:pt>
                <c:pt idx="29">
                  <c:v>15.445026178010471</c:v>
                </c:pt>
                <c:pt idx="30">
                  <c:v>15.968586387434554</c:v>
                </c:pt>
                <c:pt idx="31">
                  <c:v>16.492146596858639</c:v>
                </c:pt>
                <c:pt idx="32">
                  <c:v>17.015706806282722</c:v>
                </c:pt>
                <c:pt idx="33">
                  <c:v>17.539267015706805</c:v>
                </c:pt>
                <c:pt idx="34">
                  <c:v>18.062827225130889</c:v>
                </c:pt>
                <c:pt idx="35">
                  <c:v>18.586387434554972</c:v>
                </c:pt>
                <c:pt idx="36">
                  <c:v>19.109947643979059</c:v>
                </c:pt>
                <c:pt idx="37">
                  <c:v>19.633507853403142</c:v>
                </c:pt>
                <c:pt idx="38">
                  <c:v>20.157068062827225</c:v>
                </c:pt>
                <c:pt idx="39">
                  <c:v>20.680628272251308</c:v>
                </c:pt>
                <c:pt idx="40">
                  <c:v>21.204188481675391</c:v>
                </c:pt>
                <c:pt idx="41">
                  <c:v>21.727748691099475</c:v>
                </c:pt>
                <c:pt idx="42">
                  <c:v>22.251308900523561</c:v>
                </c:pt>
                <c:pt idx="43">
                  <c:v>22.774869109947645</c:v>
                </c:pt>
                <c:pt idx="44">
                  <c:v>23.298429319371728</c:v>
                </c:pt>
                <c:pt idx="45">
                  <c:v>23.821989528795811</c:v>
                </c:pt>
                <c:pt idx="46">
                  <c:v>24.345549738219894</c:v>
                </c:pt>
                <c:pt idx="47">
                  <c:v>24.869109947643977</c:v>
                </c:pt>
                <c:pt idx="48">
                  <c:v>25.392670157068064</c:v>
                </c:pt>
                <c:pt idx="49">
                  <c:v>25.916230366492147</c:v>
                </c:pt>
                <c:pt idx="50">
                  <c:v>26.439790575916231</c:v>
                </c:pt>
                <c:pt idx="51">
                  <c:v>26.963350785340314</c:v>
                </c:pt>
                <c:pt idx="52">
                  <c:v>27.486910994764397</c:v>
                </c:pt>
                <c:pt idx="53">
                  <c:v>28.01047120418848</c:v>
                </c:pt>
                <c:pt idx="54">
                  <c:v>28.534031413612563</c:v>
                </c:pt>
                <c:pt idx="55">
                  <c:v>29.05759162303665</c:v>
                </c:pt>
                <c:pt idx="56">
                  <c:v>29.581151832460733</c:v>
                </c:pt>
                <c:pt idx="57">
                  <c:v>30.104712041884817</c:v>
                </c:pt>
                <c:pt idx="58">
                  <c:v>30.6282722513089</c:v>
                </c:pt>
                <c:pt idx="59">
                  <c:v>31.151832460732983</c:v>
                </c:pt>
                <c:pt idx="60">
                  <c:v>31.675392670157066</c:v>
                </c:pt>
                <c:pt idx="61">
                  <c:v>32.198952879581157</c:v>
                </c:pt>
                <c:pt idx="62">
                  <c:v>32.72251308900524</c:v>
                </c:pt>
                <c:pt idx="63">
                  <c:v>33.246073298429323</c:v>
                </c:pt>
                <c:pt idx="64">
                  <c:v>33.769633507853406</c:v>
                </c:pt>
                <c:pt idx="65">
                  <c:v>34.293193717277489</c:v>
                </c:pt>
                <c:pt idx="66">
                  <c:v>34.816753926701573</c:v>
                </c:pt>
                <c:pt idx="67">
                  <c:v>35.340314136125656</c:v>
                </c:pt>
                <c:pt idx="68">
                  <c:v>35.863874345549739</c:v>
                </c:pt>
                <c:pt idx="69">
                  <c:v>36.387434554973822</c:v>
                </c:pt>
                <c:pt idx="70">
                  <c:v>36.910994764397905</c:v>
                </c:pt>
                <c:pt idx="71">
                  <c:v>37.434554973821996</c:v>
                </c:pt>
                <c:pt idx="72">
                  <c:v>37.958115183246079</c:v>
                </c:pt>
                <c:pt idx="73">
                  <c:v>38.481675392670162</c:v>
                </c:pt>
                <c:pt idx="74">
                  <c:v>39.005235602094245</c:v>
                </c:pt>
                <c:pt idx="75">
                  <c:v>39.528795811518329</c:v>
                </c:pt>
                <c:pt idx="76">
                  <c:v>40.052356020942412</c:v>
                </c:pt>
                <c:pt idx="77">
                  <c:v>40.575916230366495</c:v>
                </c:pt>
                <c:pt idx="78">
                  <c:v>41.099476439790578</c:v>
                </c:pt>
                <c:pt idx="79">
                  <c:v>41.623036649214662</c:v>
                </c:pt>
                <c:pt idx="80">
                  <c:v>42.146596858638745</c:v>
                </c:pt>
                <c:pt idx="81">
                  <c:v>42.670157068062828</c:v>
                </c:pt>
                <c:pt idx="82">
                  <c:v>43.193717277486911</c:v>
                </c:pt>
                <c:pt idx="83">
                  <c:v>43.717277486910994</c:v>
                </c:pt>
                <c:pt idx="84">
                  <c:v>44.240837696335085</c:v>
                </c:pt>
                <c:pt idx="85">
                  <c:v>44.764397905759168</c:v>
                </c:pt>
                <c:pt idx="86">
                  <c:v>45.287958115183251</c:v>
                </c:pt>
                <c:pt idx="87">
                  <c:v>45.811518324607334</c:v>
                </c:pt>
                <c:pt idx="88">
                  <c:v>46.335078534031418</c:v>
                </c:pt>
                <c:pt idx="89">
                  <c:v>46.858638743455501</c:v>
                </c:pt>
                <c:pt idx="90">
                  <c:v>47.382198952879584</c:v>
                </c:pt>
                <c:pt idx="91">
                  <c:v>47.905759162303667</c:v>
                </c:pt>
                <c:pt idx="92">
                  <c:v>48.42931937172775</c:v>
                </c:pt>
                <c:pt idx="93">
                  <c:v>48.952879581151834</c:v>
                </c:pt>
                <c:pt idx="94">
                  <c:v>49.476439790575917</c:v>
                </c:pt>
                <c:pt idx="95">
                  <c:v>50</c:v>
                </c:pt>
                <c:pt idx="96">
                  <c:v>50.52356020942409</c:v>
                </c:pt>
                <c:pt idx="97">
                  <c:v>51.047120418848174</c:v>
                </c:pt>
                <c:pt idx="98">
                  <c:v>51.570680628272257</c:v>
                </c:pt>
                <c:pt idx="99">
                  <c:v>52.09424083769634</c:v>
                </c:pt>
                <c:pt idx="100">
                  <c:v>52.617801047120423</c:v>
                </c:pt>
                <c:pt idx="101">
                  <c:v>53.141361256544506</c:v>
                </c:pt>
                <c:pt idx="102">
                  <c:v>53.66492146596859</c:v>
                </c:pt>
                <c:pt idx="103">
                  <c:v>54.188481675392673</c:v>
                </c:pt>
                <c:pt idx="104">
                  <c:v>54.712041884816756</c:v>
                </c:pt>
                <c:pt idx="105">
                  <c:v>55.235602094240839</c:v>
                </c:pt>
                <c:pt idx="106">
                  <c:v>55.759162303664922</c:v>
                </c:pt>
                <c:pt idx="107">
                  <c:v>56.282722513089006</c:v>
                </c:pt>
                <c:pt idx="108">
                  <c:v>56.806282722513089</c:v>
                </c:pt>
                <c:pt idx="109">
                  <c:v>57.329842931937179</c:v>
                </c:pt>
                <c:pt idx="110">
                  <c:v>57.853403141361262</c:v>
                </c:pt>
                <c:pt idx="111">
                  <c:v>58.376963350785346</c:v>
                </c:pt>
                <c:pt idx="112">
                  <c:v>58.900523560209429</c:v>
                </c:pt>
                <c:pt idx="113">
                  <c:v>59.424083769633512</c:v>
                </c:pt>
                <c:pt idx="114">
                  <c:v>59.947643979057595</c:v>
                </c:pt>
                <c:pt idx="115">
                  <c:v>60.471204188481678</c:v>
                </c:pt>
                <c:pt idx="116">
                  <c:v>60.994764397905762</c:v>
                </c:pt>
                <c:pt idx="117">
                  <c:v>61.518324607329845</c:v>
                </c:pt>
                <c:pt idx="118">
                  <c:v>62.041884816753928</c:v>
                </c:pt>
                <c:pt idx="119">
                  <c:v>62.565445026178011</c:v>
                </c:pt>
                <c:pt idx="120">
                  <c:v>63.089005235602095</c:v>
                </c:pt>
                <c:pt idx="121">
                  <c:v>63.612565445026178</c:v>
                </c:pt>
                <c:pt idx="122">
                  <c:v>64.136125654450268</c:v>
                </c:pt>
                <c:pt idx="123">
                  <c:v>64.659685863874344</c:v>
                </c:pt>
                <c:pt idx="124">
                  <c:v>65.183246073298434</c:v>
                </c:pt>
                <c:pt idx="125">
                  <c:v>65.706806282722511</c:v>
                </c:pt>
                <c:pt idx="126">
                  <c:v>66.230366492146601</c:v>
                </c:pt>
                <c:pt idx="127">
                  <c:v>66.753926701570677</c:v>
                </c:pt>
                <c:pt idx="128">
                  <c:v>67.277486910994767</c:v>
                </c:pt>
                <c:pt idx="129">
                  <c:v>67.801047120418858</c:v>
                </c:pt>
                <c:pt idx="130">
                  <c:v>68.324607329842934</c:v>
                </c:pt>
                <c:pt idx="131">
                  <c:v>68.848167539267024</c:v>
                </c:pt>
                <c:pt idx="132">
                  <c:v>69.3717277486911</c:v>
                </c:pt>
                <c:pt idx="133">
                  <c:v>69.89528795811519</c:v>
                </c:pt>
                <c:pt idx="134">
                  <c:v>70.418848167539267</c:v>
                </c:pt>
                <c:pt idx="135">
                  <c:v>70.942408376963357</c:v>
                </c:pt>
                <c:pt idx="136">
                  <c:v>71.465968586387433</c:v>
                </c:pt>
                <c:pt idx="137">
                  <c:v>71.989528795811523</c:v>
                </c:pt>
                <c:pt idx="138">
                  <c:v>72.513089005235599</c:v>
                </c:pt>
                <c:pt idx="139">
                  <c:v>73.03664921465969</c:v>
                </c:pt>
                <c:pt idx="140">
                  <c:v>73.560209424083766</c:v>
                </c:pt>
                <c:pt idx="141">
                  <c:v>74.083769633507856</c:v>
                </c:pt>
                <c:pt idx="142">
                  <c:v>74.607329842931946</c:v>
                </c:pt>
                <c:pt idx="143">
                  <c:v>75.130890052356023</c:v>
                </c:pt>
                <c:pt idx="144">
                  <c:v>75.654450261780113</c:v>
                </c:pt>
                <c:pt idx="145">
                  <c:v>76.178010471204189</c:v>
                </c:pt>
                <c:pt idx="146">
                  <c:v>76.701570680628279</c:v>
                </c:pt>
                <c:pt idx="147">
                  <c:v>77.225130890052355</c:v>
                </c:pt>
                <c:pt idx="148">
                  <c:v>77.748691099476446</c:v>
                </c:pt>
                <c:pt idx="149">
                  <c:v>78.272251308900522</c:v>
                </c:pt>
                <c:pt idx="150">
                  <c:v>78.795811518324612</c:v>
                </c:pt>
                <c:pt idx="151">
                  <c:v>79.319371727748688</c:v>
                </c:pt>
                <c:pt idx="152">
                  <c:v>79.842931937172779</c:v>
                </c:pt>
                <c:pt idx="153">
                  <c:v>80.366492146596855</c:v>
                </c:pt>
                <c:pt idx="154">
                  <c:v>80.890052356020945</c:v>
                </c:pt>
                <c:pt idx="155">
                  <c:v>81.413612565445035</c:v>
                </c:pt>
                <c:pt idx="156">
                  <c:v>81.937172774869111</c:v>
                </c:pt>
                <c:pt idx="157">
                  <c:v>82.460732984293202</c:v>
                </c:pt>
                <c:pt idx="158">
                  <c:v>82.984293193717278</c:v>
                </c:pt>
                <c:pt idx="159">
                  <c:v>83.507853403141368</c:v>
                </c:pt>
                <c:pt idx="160">
                  <c:v>84.031413612565444</c:v>
                </c:pt>
                <c:pt idx="161">
                  <c:v>84.554973821989535</c:v>
                </c:pt>
                <c:pt idx="162">
                  <c:v>85.078534031413611</c:v>
                </c:pt>
                <c:pt idx="163">
                  <c:v>85.602094240837701</c:v>
                </c:pt>
                <c:pt idx="164">
                  <c:v>86.125654450261777</c:v>
                </c:pt>
                <c:pt idx="165">
                  <c:v>86.649214659685867</c:v>
                </c:pt>
                <c:pt idx="166">
                  <c:v>87.172774869109944</c:v>
                </c:pt>
                <c:pt idx="167">
                  <c:v>87.696335078534034</c:v>
                </c:pt>
                <c:pt idx="168">
                  <c:v>88.219895287958124</c:v>
                </c:pt>
                <c:pt idx="169">
                  <c:v>88.7434554973822</c:v>
                </c:pt>
                <c:pt idx="170">
                  <c:v>89.267015706806291</c:v>
                </c:pt>
                <c:pt idx="171">
                  <c:v>89.790575916230367</c:v>
                </c:pt>
                <c:pt idx="172">
                  <c:v>90.314136125654457</c:v>
                </c:pt>
                <c:pt idx="173">
                  <c:v>90.837696335078533</c:v>
                </c:pt>
                <c:pt idx="174">
                  <c:v>91.361256544502623</c:v>
                </c:pt>
                <c:pt idx="175">
                  <c:v>91.8848167539267</c:v>
                </c:pt>
                <c:pt idx="176">
                  <c:v>92.40837696335079</c:v>
                </c:pt>
                <c:pt idx="177">
                  <c:v>92.931937172774866</c:v>
                </c:pt>
                <c:pt idx="178">
                  <c:v>93.455497382198956</c:v>
                </c:pt>
                <c:pt idx="179">
                  <c:v>93.979057591623032</c:v>
                </c:pt>
                <c:pt idx="180">
                  <c:v>94.502617801047123</c:v>
                </c:pt>
                <c:pt idx="181">
                  <c:v>95.026178010471213</c:v>
                </c:pt>
                <c:pt idx="182">
                  <c:v>95.549738219895289</c:v>
                </c:pt>
                <c:pt idx="183">
                  <c:v>96.073298429319379</c:v>
                </c:pt>
                <c:pt idx="184">
                  <c:v>96.596858638743456</c:v>
                </c:pt>
                <c:pt idx="185">
                  <c:v>97.120418848167546</c:v>
                </c:pt>
                <c:pt idx="186">
                  <c:v>97.643979057591622</c:v>
                </c:pt>
                <c:pt idx="187">
                  <c:v>98.167539267015712</c:v>
                </c:pt>
                <c:pt idx="188">
                  <c:v>98.691099476439788</c:v>
                </c:pt>
                <c:pt idx="189">
                  <c:v>99.214659685863879</c:v>
                </c:pt>
                <c:pt idx="190">
                  <c:v>99.738219895287955</c:v>
                </c:pt>
              </c:numCache>
            </c:numRef>
          </c:xVal>
          <c:yVal>
            <c:numRef>
              <c:f>'Model 1'!$F$40:$F$230</c:f>
              <c:numCache>
                <c:formatCode>General</c:formatCode>
                <c:ptCount val="191"/>
                <c:pt idx="0">
                  <c:v>12.5</c:v>
                </c:pt>
                <c:pt idx="1">
                  <c:v>13</c:v>
                </c:pt>
                <c:pt idx="2">
                  <c:v>13.5</c:v>
                </c:pt>
                <c:pt idx="3">
                  <c:v>13.5</c:v>
                </c:pt>
                <c:pt idx="4">
                  <c:v>13.5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14.5</c:v>
                </c:pt>
                <c:pt idx="9">
                  <c:v>14.5</c:v>
                </c:pt>
                <c:pt idx="10">
                  <c:v>14.5</c:v>
                </c:pt>
                <c:pt idx="11">
                  <c:v>14.5</c:v>
                </c:pt>
                <c:pt idx="12">
                  <c:v>14.5</c:v>
                </c:pt>
                <c:pt idx="13">
                  <c:v>14.5</c:v>
                </c:pt>
                <c:pt idx="14">
                  <c:v>14.5</c:v>
                </c:pt>
                <c:pt idx="15">
                  <c:v>14.5</c:v>
                </c:pt>
                <c:pt idx="16">
                  <c:v>14.5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15.5</c:v>
                </c:pt>
                <c:pt idx="38">
                  <c:v>15.5</c:v>
                </c:pt>
                <c:pt idx="39">
                  <c:v>15.5</c:v>
                </c:pt>
                <c:pt idx="40">
                  <c:v>15.5</c:v>
                </c:pt>
                <c:pt idx="41">
                  <c:v>15.5</c:v>
                </c:pt>
                <c:pt idx="42">
                  <c:v>15.5</c:v>
                </c:pt>
                <c:pt idx="43">
                  <c:v>15.5</c:v>
                </c:pt>
                <c:pt idx="44">
                  <c:v>15.5</c:v>
                </c:pt>
                <c:pt idx="45">
                  <c:v>15.5</c:v>
                </c:pt>
                <c:pt idx="46">
                  <c:v>15.5</c:v>
                </c:pt>
                <c:pt idx="47">
                  <c:v>15.5</c:v>
                </c:pt>
                <c:pt idx="48">
                  <c:v>15.5</c:v>
                </c:pt>
                <c:pt idx="49">
                  <c:v>15.5</c:v>
                </c:pt>
                <c:pt idx="50">
                  <c:v>15.5</c:v>
                </c:pt>
                <c:pt idx="51">
                  <c:v>15.5</c:v>
                </c:pt>
                <c:pt idx="52">
                  <c:v>15.5</c:v>
                </c:pt>
                <c:pt idx="53">
                  <c:v>15.5</c:v>
                </c:pt>
                <c:pt idx="54">
                  <c:v>15.5</c:v>
                </c:pt>
                <c:pt idx="55">
                  <c:v>15.5</c:v>
                </c:pt>
                <c:pt idx="56">
                  <c:v>15.5</c:v>
                </c:pt>
                <c:pt idx="57">
                  <c:v>15.5</c:v>
                </c:pt>
                <c:pt idx="58">
                  <c:v>15.5</c:v>
                </c:pt>
                <c:pt idx="59">
                  <c:v>15.5</c:v>
                </c:pt>
                <c:pt idx="60">
                  <c:v>15.5</c:v>
                </c:pt>
                <c:pt idx="61">
                  <c:v>15.5</c:v>
                </c:pt>
                <c:pt idx="62">
                  <c:v>15.5</c:v>
                </c:pt>
                <c:pt idx="63">
                  <c:v>15.5</c:v>
                </c:pt>
                <c:pt idx="64">
                  <c:v>15.5</c:v>
                </c:pt>
                <c:pt idx="65">
                  <c:v>15.5</c:v>
                </c:pt>
                <c:pt idx="66">
                  <c:v>15.5</c:v>
                </c:pt>
                <c:pt idx="67">
                  <c:v>15.5</c:v>
                </c:pt>
                <c:pt idx="68">
                  <c:v>15.5</c:v>
                </c:pt>
                <c:pt idx="69">
                  <c:v>15.5</c:v>
                </c:pt>
                <c:pt idx="70">
                  <c:v>15.5</c:v>
                </c:pt>
                <c:pt idx="71">
                  <c:v>15.5</c:v>
                </c:pt>
                <c:pt idx="72">
                  <c:v>15.5</c:v>
                </c:pt>
                <c:pt idx="73">
                  <c:v>15.5</c:v>
                </c:pt>
                <c:pt idx="74">
                  <c:v>15.5</c:v>
                </c:pt>
                <c:pt idx="75">
                  <c:v>15.5</c:v>
                </c:pt>
                <c:pt idx="76">
                  <c:v>15.5</c:v>
                </c:pt>
                <c:pt idx="77">
                  <c:v>15.5</c:v>
                </c:pt>
                <c:pt idx="78">
                  <c:v>15.5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16.5</c:v>
                </c:pt>
                <c:pt idx="117">
                  <c:v>16.5</c:v>
                </c:pt>
                <c:pt idx="118">
                  <c:v>16.5</c:v>
                </c:pt>
                <c:pt idx="119">
                  <c:v>16.5</c:v>
                </c:pt>
                <c:pt idx="120">
                  <c:v>16.5</c:v>
                </c:pt>
                <c:pt idx="121">
                  <c:v>16.5</c:v>
                </c:pt>
                <c:pt idx="122">
                  <c:v>16.5</c:v>
                </c:pt>
                <c:pt idx="123">
                  <c:v>16.5</c:v>
                </c:pt>
                <c:pt idx="124">
                  <c:v>16.5</c:v>
                </c:pt>
                <c:pt idx="125">
                  <c:v>16.5</c:v>
                </c:pt>
                <c:pt idx="126">
                  <c:v>16.5</c:v>
                </c:pt>
                <c:pt idx="127">
                  <c:v>16.5</c:v>
                </c:pt>
                <c:pt idx="128">
                  <c:v>16.5</c:v>
                </c:pt>
                <c:pt idx="129">
                  <c:v>16.5</c:v>
                </c:pt>
                <c:pt idx="130">
                  <c:v>16.5</c:v>
                </c:pt>
                <c:pt idx="131">
                  <c:v>16.5</c:v>
                </c:pt>
                <c:pt idx="132">
                  <c:v>16.5</c:v>
                </c:pt>
                <c:pt idx="133">
                  <c:v>16.5</c:v>
                </c:pt>
                <c:pt idx="134">
                  <c:v>16.5</c:v>
                </c:pt>
                <c:pt idx="135">
                  <c:v>16.5</c:v>
                </c:pt>
                <c:pt idx="136">
                  <c:v>16.5</c:v>
                </c:pt>
                <c:pt idx="137">
                  <c:v>16.5</c:v>
                </c:pt>
                <c:pt idx="138">
                  <c:v>16.5</c:v>
                </c:pt>
                <c:pt idx="139">
                  <c:v>16.5</c:v>
                </c:pt>
                <c:pt idx="140">
                  <c:v>16.5</c:v>
                </c:pt>
                <c:pt idx="141">
                  <c:v>16.5</c:v>
                </c:pt>
                <c:pt idx="142">
                  <c:v>16.5</c:v>
                </c:pt>
                <c:pt idx="143">
                  <c:v>16.5</c:v>
                </c:pt>
                <c:pt idx="144">
                  <c:v>16.5</c:v>
                </c:pt>
                <c:pt idx="145">
                  <c:v>16.5</c:v>
                </c:pt>
                <c:pt idx="146">
                  <c:v>16.5</c:v>
                </c:pt>
                <c:pt idx="147">
                  <c:v>16.5</c:v>
                </c:pt>
                <c:pt idx="148">
                  <c:v>17</c:v>
                </c:pt>
                <c:pt idx="149">
                  <c:v>17</c:v>
                </c:pt>
                <c:pt idx="150">
                  <c:v>17</c:v>
                </c:pt>
                <c:pt idx="151">
                  <c:v>17</c:v>
                </c:pt>
                <c:pt idx="152">
                  <c:v>17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17.5</c:v>
                </c:pt>
                <c:pt idx="182">
                  <c:v>17.5</c:v>
                </c:pt>
                <c:pt idx="183">
                  <c:v>17.5</c:v>
                </c:pt>
                <c:pt idx="184">
                  <c:v>17.5</c:v>
                </c:pt>
                <c:pt idx="185">
                  <c:v>17.5</c:v>
                </c:pt>
                <c:pt idx="186">
                  <c:v>17.5</c:v>
                </c:pt>
                <c:pt idx="187">
                  <c:v>17.5</c:v>
                </c:pt>
                <c:pt idx="188">
                  <c:v>17.5</c:v>
                </c:pt>
                <c:pt idx="189">
                  <c:v>17.5</c:v>
                </c:pt>
                <c:pt idx="190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1-364F-A411-63EF31CDC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801376"/>
        <c:axId val="1237803024"/>
      </c:scatterChart>
      <c:valAx>
        <c:axId val="123780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7803024"/>
        <c:crosses val="autoZero"/>
        <c:crossBetween val="midCat"/>
      </c:valAx>
      <c:valAx>
        <c:axId val="1237803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JudgeRating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78013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Region:Regional Alentejo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'Original Data'!$S$2:$S$192</c:f>
              <c:numCache>
                <c:formatCode>General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</c:numCache>
            </c:numRef>
          </c:xVal>
          <c:yVal>
            <c:numRef>
              <c:f>'Model 2'!$C$35:$C$225</c:f>
              <c:numCache>
                <c:formatCode>General</c:formatCode>
                <c:ptCount val="191"/>
                <c:pt idx="0">
                  <c:v>1.4270181417453216</c:v>
                </c:pt>
                <c:pt idx="1">
                  <c:v>0.57176906230045077</c:v>
                </c:pt>
                <c:pt idx="2">
                  <c:v>0.28304519704645159</c:v>
                </c:pt>
                <c:pt idx="3">
                  <c:v>-2.4391397345950736</c:v>
                </c:pt>
                <c:pt idx="4">
                  <c:v>9.0718280182823463E-2</c:v>
                </c:pt>
                <c:pt idx="5">
                  <c:v>0.46548927786424699</c:v>
                </c:pt>
                <c:pt idx="6">
                  <c:v>0.42015529152027042</c:v>
                </c:pt>
                <c:pt idx="7">
                  <c:v>-0.59867955282410179</c:v>
                </c:pt>
                <c:pt idx="8">
                  <c:v>0.54993008871419136</c:v>
                </c:pt>
                <c:pt idx="9">
                  <c:v>0.21368821332385579</c:v>
                </c:pt>
                <c:pt idx="10">
                  <c:v>0.1348667902085019</c:v>
                </c:pt>
                <c:pt idx="11">
                  <c:v>0.40801093769078633</c:v>
                </c:pt>
                <c:pt idx="12">
                  <c:v>0.38900373363625107</c:v>
                </c:pt>
                <c:pt idx="13">
                  <c:v>-0.15993319078993906</c:v>
                </c:pt>
                <c:pt idx="14">
                  <c:v>0.34148572349991468</c:v>
                </c:pt>
                <c:pt idx="15">
                  <c:v>0.32247851944537587</c:v>
                </c:pt>
                <c:pt idx="16">
                  <c:v>5.2761858245915505E-2</c:v>
                </c:pt>
                <c:pt idx="17">
                  <c:v>0.76724277361876503</c:v>
                </c:pt>
                <c:pt idx="18">
                  <c:v>-0.39977811778990713</c:v>
                </c:pt>
                <c:pt idx="19">
                  <c:v>0.17761211525845155</c:v>
                </c:pt>
                <c:pt idx="20">
                  <c:v>0.15860491120391274</c:v>
                </c:pt>
                <c:pt idx="21">
                  <c:v>0.40931436834884138</c:v>
                </c:pt>
                <c:pt idx="22">
                  <c:v>0.65288359762895709</c:v>
                </c:pt>
                <c:pt idx="23">
                  <c:v>0.38316693642949318</c:v>
                </c:pt>
                <c:pt idx="24">
                  <c:v>0.63387639357442183</c:v>
                </c:pt>
                <c:pt idx="25">
                  <c:v>0.88458585071934692</c:v>
                </c:pt>
                <c:pt idx="26">
                  <c:v>0.68506658927448072</c:v>
                </c:pt>
                <c:pt idx="27">
                  <c:v>0.6565557831926796</c:v>
                </c:pt>
                <c:pt idx="28">
                  <c:v>-5.3517926190288279E-2</c:v>
                </c:pt>
                <c:pt idx="29">
                  <c:v>0.50634681073683652</c:v>
                </c:pt>
                <c:pt idx="30">
                  <c:v>0.20575596929311146</c:v>
                </c:pt>
                <c:pt idx="31">
                  <c:v>0.49684320870957066</c:v>
                </c:pt>
                <c:pt idx="32">
                  <c:v>0.50634681073683652</c:v>
                </c:pt>
                <c:pt idx="33">
                  <c:v>0.49684320870957066</c:v>
                </c:pt>
                <c:pt idx="34">
                  <c:v>2.2510890027852781E-2</c:v>
                </c:pt>
                <c:pt idx="35">
                  <c:v>0.2352059390637109</c:v>
                </c:pt>
                <c:pt idx="36">
                  <c:v>-8.2028732272092952E-2</c:v>
                </c:pt>
                <c:pt idx="37">
                  <c:v>1.3133633590738256</c:v>
                </c:pt>
                <c:pt idx="38">
                  <c:v>0.51800689260420185</c:v>
                </c:pt>
                <c:pt idx="39">
                  <c:v>0.51582286881183492</c:v>
                </c:pt>
                <c:pt idx="40">
                  <c:v>2.4120785778549703E-3</c:v>
                </c:pt>
                <c:pt idx="41">
                  <c:v>-7.0915234494144386E-3</c:v>
                </c:pt>
                <c:pt idx="42">
                  <c:v>-5.4609533585754377E-2</c:v>
                </c:pt>
                <c:pt idx="43">
                  <c:v>0.42190157539873141</c:v>
                </c:pt>
                <c:pt idx="44">
                  <c:v>-0.9011390459075983</c:v>
                </c:pt>
                <c:pt idx="45">
                  <c:v>0.48515150958039754</c:v>
                </c:pt>
                <c:pt idx="46">
                  <c:v>-4.4778210791260875E-2</c:v>
                </c:pt>
                <c:pt idx="47">
                  <c:v>0.55596663887276598</c:v>
                </c:pt>
                <c:pt idx="48">
                  <c:v>0.28624997767330029</c:v>
                </c:pt>
                <c:pt idx="49">
                  <c:v>0.27674637564603444</c:v>
                </c:pt>
                <c:pt idx="50">
                  <c:v>0.25773917159149917</c:v>
                </c:pt>
                <c:pt idx="51">
                  <c:v>-0.54190720997962316</c:v>
                </c:pt>
                <c:pt idx="52">
                  <c:v>0.47950458010364017</c:v>
                </c:pt>
                <c:pt idx="53">
                  <c:v>-0.51789684575104644</c:v>
                </c:pt>
                <c:pt idx="54">
                  <c:v>-3.2209855506518892E-2</c:v>
                </c:pt>
                <c:pt idx="55">
                  <c:v>-5.1217059561054157E-2</c:v>
                </c:pt>
                <c:pt idx="56">
                  <c:v>9.0662860182433747E-2</c:v>
                </c:pt>
                <c:pt idx="57">
                  <c:v>8.1159258155164338E-2</c:v>
                </c:pt>
                <c:pt idx="58">
                  <c:v>0.2752140551836284</c:v>
                </c:pt>
                <c:pt idx="59">
                  <c:v>0.15845237062434236</c:v>
                </c:pt>
                <c:pt idx="60">
                  <c:v>-0.23752957716166634</c:v>
                </c:pt>
                <c:pt idx="61">
                  <c:v>0.77899634363593506</c:v>
                </c:pt>
                <c:pt idx="62">
                  <c:v>0.76949274160866921</c:v>
                </c:pt>
                <c:pt idx="63">
                  <c:v>-0.23628325485448798</c:v>
                </c:pt>
                <c:pt idx="64">
                  <c:v>-3.1567912904293394E-3</c:v>
                </c:pt>
                <c:pt idx="65">
                  <c:v>-1.2660393317702301E-2</c:v>
                </c:pt>
                <c:pt idx="66">
                  <c:v>-3.1567912904293394E-3</c:v>
                </c:pt>
                <c:pt idx="67">
                  <c:v>-3.1667597372234013E-2</c:v>
                </c:pt>
                <c:pt idx="68">
                  <c:v>0.2475526658544922</c:v>
                </c:pt>
                <c:pt idx="69">
                  <c:v>-4.1171199399506975E-2</c:v>
                </c:pt>
                <c:pt idx="70">
                  <c:v>0.53479482317519356</c:v>
                </c:pt>
                <c:pt idx="71">
                  <c:v>0.29722715583092807</c:v>
                </c:pt>
                <c:pt idx="72">
                  <c:v>0.25050019606989338</c:v>
                </c:pt>
                <c:pt idx="73">
                  <c:v>-0.42155910520400397</c:v>
                </c:pt>
                <c:pt idx="74">
                  <c:v>0.28287646774641217</c:v>
                </c:pt>
                <c:pt idx="75">
                  <c:v>0.54414588462289082</c:v>
                </c:pt>
                <c:pt idx="76">
                  <c:v>0.22564691703605178</c:v>
                </c:pt>
                <c:pt idx="77">
                  <c:v>3.1959072054732474E-2</c:v>
                </c:pt>
                <c:pt idx="78">
                  <c:v>0.29343642747796217</c:v>
                </c:pt>
                <c:pt idx="79">
                  <c:v>0.5183565099612597</c:v>
                </c:pt>
                <c:pt idx="80">
                  <c:v>-3.0580414464928651E-2</c:v>
                </c:pt>
                <c:pt idx="81">
                  <c:v>-5.9091220546733325E-2</c:v>
                </c:pt>
                <c:pt idx="82">
                  <c:v>0.17261103254365473</c:v>
                </c:pt>
                <c:pt idx="83">
                  <c:v>-9.7105628655803855E-2</c:v>
                </c:pt>
                <c:pt idx="84">
                  <c:v>0.15214966450808909</c:v>
                </c:pt>
                <c:pt idx="85">
                  <c:v>0.14264606248081968</c:v>
                </c:pt>
                <c:pt idx="86">
                  <c:v>-0.12707059871863891</c:v>
                </c:pt>
                <c:pt idx="87">
                  <c:v>3.4123683697769636E-2</c:v>
                </c:pt>
                <c:pt idx="88">
                  <c:v>-0.19474281827216089</c:v>
                </c:pt>
                <c:pt idx="89">
                  <c:v>0.34552155782681027</c:v>
                </c:pt>
                <c:pt idx="90">
                  <c:v>0.19501099363849939</c:v>
                </c:pt>
                <c:pt idx="91">
                  <c:v>4.7294090545545231E-2</c:v>
                </c:pt>
                <c:pt idx="92">
                  <c:v>1.8783284463740557E-2</c:v>
                </c:pt>
                <c:pt idx="93">
                  <c:v>-9.7275216180605639E-3</c:v>
                </c:pt>
                <c:pt idx="94">
                  <c:v>-3.9502623950898652E-2</c:v>
                </c:pt>
                <c:pt idx="95">
                  <c:v>-4.9006225978164508E-2</c:v>
                </c:pt>
                <c:pt idx="96">
                  <c:v>-0.56072066158832001</c:v>
                </c:pt>
                <c:pt idx="97">
                  <c:v>-0.45830931393494012</c:v>
                </c:pt>
                <c:pt idx="98">
                  <c:v>-0.20759985679001147</c:v>
                </c:pt>
                <c:pt idx="99">
                  <c:v>6.6301294600080496E-2</c:v>
                </c:pt>
                <c:pt idx="100">
                  <c:v>0.28849994566320447</c:v>
                </c:pt>
                <c:pt idx="101">
                  <c:v>-0.3700584354574552</c:v>
                </c:pt>
                <c:pt idx="102">
                  <c:v>-0.11174196371693057</c:v>
                </c:pt>
                <c:pt idx="103">
                  <c:v>0.14999252338100533</c:v>
                </c:pt>
                <c:pt idx="104">
                  <c:v>0.25725060591302018</c:v>
                </c:pt>
                <c:pt idx="105">
                  <c:v>0.52696726711248587</c:v>
                </c:pt>
                <c:pt idx="106">
                  <c:v>0.89779507829393346</c:v>
                </c:pt>
                <c:pt idx="107">
                  <c:v>0.4031856924207311</c:v>
                </c:pt>
                <c:pt idx="108">
                  <c:v>0.33607892065264622</c:v>
                </c:pt>
                <c:pt idx="109">
                  <c:v>0.31707171659811095</c:v>
                </c:pt>
                <c:pt idx="110">
                  <c:v>-0.20761993022632197</c:v>
                </c:pt>
                <c:pt idx="111">
                  <c:v>0.65981596178671076</c:v>
                </c:pt>
                <c:pt idx="112">
                  <c:v>0.31239667764100076</c:v>
                </c:pt>
                <c:pt idx="113">
                  <c:v>-0.17659860245920278</c:v>
                </c:pt>
                <c:pt idx="114">
                  <c:v>0.59308280904908095</c:v>
                </c:pt>
                <c:pt idx="115">
                  <c:v>0.48910000652627694</c:v>
                </c:pt>
                <c:pt idx="116">
                  <c:v>0.35628954150629433</c:v>
                </c:pt>
                <c:pt idx="117">
                  <c:v>6.7565676252295148E-2</c:v>
                </c:pt>
                <c:pt idx="118">
                  <c:v>-0.22115818900170048</c:v>
                </c:pt>
                <c:pt idx="119">
                  <c:v>-0.43826582561242766</c:v>
                </c:pt>
                <c:pt idx="120">
                  <c:v>7.265669070469194E-2</c:v>
                </c:pt>
                <c:pt idx="121">
                  <c:v>0.21938334532681125</c:v>
                </c:pt>
                <c:pt idx="122">
                  <c:v>6.3569652555971246E-2</c:v>
                </c:pt>
                <c:pt idx="123">
                  <c:v>0.50796695468221564</c:v>
                </c:pt>
                <c:pt idx="124">
                  <c:v>-0.25136015123820066</c:v>
                </c:pt>
                <c:pt idx="125">
                  <c:v>-0.26086375326547007</c:v>
                </c:pt>
                <c:pt idx="126">
                  <c:v>-0.41282848143481132</c:v>
                </c:pt>
                <c:pt idx="127">
                  <c:v>-0.28937455934727119</c:v>
                </c:pt>
                <c:pt idx="128">
                  <c:v>-0.83026204572723117</c:v>
                </c:pt>
                <c:pt idx="129">
                  <c:v>-0.31933952941010624</c:v>
                </c:pt>
                <c:pt idx="130">
                  <c:v>-0.30838176340180645</c:v>
                </c:pt>
                <c:pt idx="131">
                  <c:v>-0.59855979263683778</c:v>
                </c:pt>
                <c:pt idx="132">
                  <c:v>-0.46220951148172418</c:v>
                </c:pt>
                <c:pt idx="133">
                  <c:v>-0.21150005433679553</c:v>
                </c:pt>
                <c:pt idx="134">
                  <c:v>-0.56801343003270333</c:v>
                </c:pt>
                <c:pt idx="135">
                  <c:v>-0.19249285028226026</c:v>
                </c:pt>
                <c:pt idx="136">
                  <c:v>-0.46220951148172418</c:v>
                </c:pt>
                <c:pt idx="137">
                  <c:v>-0.59797840009553838</c:v>
                </c:pt>
                <c:pt idx="138">
                  <c:v>2.6967267112485871E-2</c:v>
                </c:pt>
                <c:pt idx="139">
                  <c:v>-1.9638485998481059E-2</c:v>
                </c:pt>
                <c:pt idx="140">
                  <c:v>-7.6660098162086854E-2</c:v>
                </c:pt>
                <c:pt idx="141">
                  <c:v>-8.6163700189356263E-2</c:v>
                </c:pt>
                <c:pt idx="142">
                  <c:v>0.57617949301965687</c:v>
                </c:pt>
                <c:pt idx="143">
                  <c:v>-0.11640306921101384</c:v>
                </c:pt>
                <c:pt idx="144">
                  <c:v>0.13430638793391125</c:v>
                </c:pt>
                <c:pt idx="145">
                  <c:v>0.11384501989834561</c:v>
                </c:pt>
                <c:pt idx="146">
                  <c:v>0.36455447704327071</c:v>
                </c:pt>
                <c:pt idx="147">
                  <c:v>0.34554727298873544</c:v>
                </c:pt>
                <c:pt idx="148">
                  <c:v>0.33604367096146603</c:v>
                </c:pt>
                <c:pt idx="149">
                  <c:v>0.31703646690693077</c:v>
                </c:pt>
                <c:pt idx="150">
                  <c:v>0.30753286487966491</c:v>
                </c:pt>
                <c:pt idx="151">
                  <c:v>0.2980292628523955</c:v>
                </c:pt>
                <c:pt idx="152">
                  <c:v>0.28852566082512965</c:v>
                </c:pt>
                <c:pt idx="153">
                  <c:v>-0.22094269151095958</c:v>
                </c:pt>
                <c:pt idx="154">
                  <c:v>0.16781421817800179</c:v>
                </c:pt>
                <c:pt idx="155">
                  <c:v>0.15831061615073594</c:v>
                </c:pt>
                <c:pt idx="156">
                  <c:v>-0.58788136975077343</c:v>
                </c:pt>
                <c:pt idx="157">
                  <c:v>-0.6017975593529119</c:v>
                </c:pt>
                <c:pt idx="158">
                  <c:v>-0.42293072172043544</c:v>
                </c:pt>
                <c:pt idx="159">
                  <c:v>-0.23328104175089059</c:v>
                </c:pt>
                <c:pt idx="160">
                  <c:v>-0.1117085237333324</c:v>
                </c:pt>
                <c:pt idx="161">
                  <c:v>0.21660399508133565</c:v>
                </c:pt>
                <c:pt idx="162">
                  <c:v>-0.29286435725475357</c:v>
                </c:pt>
                <c:pt idx="163">
                  <c:v>0.19759679102680039</c:v>
                </c:pt>
                <c:pt idx="164">
                  <c:v>0.16908598494499572</c:v>
                </c:pt>
                <c:pt idx="165">
                  <c:v>-0.56888505907467746</c:v>
                </c:pt>
                <c:pt idx="166">
                  <c:v>-0.59739586515647858</c:v>
                </c:pt>
                <c:pt idx="167">
                  <c:v>-9.7431114847658762E-2</c:v>
                </c:pt>
                <c:pt idx="168">
                  <c:v>-0.64491387529281852</c:v>
                </c:pt>
                <c:pt idx="169">
                  <c:v>-0.17345993106579982</c:v>
                </c:pt>
                <c:pt idx="170">
                  <c:v>-0.22097794120213976</c:v>
                </c:pt>
                <c:pt idx="171">
                  <c:v>-0.58279035529837664</c:v>
                </c:pt>
                <c:pt idx="172">
                  <c:v>-0.48381366856769503</c:v>
                </c:pt>
                <c:pt idx="173">
                  <c:v>-7.7772115376848916E-2</c:v>
                </c:pt>
                <c:pt idx="174">
                  <c:v>-0.31317857776746294</c:v>
                </c:pt>
                <c:pt idx="175">
                  <c:v>-0.3226821797947288</c:v>
                </c:pt>
                <c:pt idx="176">
                  <c:v>-0.35119298587653347</c:v>
                </c:pt>
                <c:pt idx="177">
                  <c:v>-0.62121212576060181</c:v>
                </c:pt>
                <c:pt idx="178">
                  <c:v>0.80811506271433231</c:v>
                </c:pt>
                <c:pt idx="179">
                  <c:v>-0.26438880086412908</c:v>
                </c:pt>
                <c:pt idx="180">
                  <c:v>-0.60922202125636282</c:v>
                </c:pt>
                <c:pt idx="181">
                  <c:v>-0.8116195301178788</c:v>
                </c:pt>
                <c:pt idx="182">
                  <c:v>-1.092293957325646</c:v>
                </c:pt>
                <c:pt idx="183">
                  <c:v>-0.44875075831735955</c:v>
                </c:pt>
                <c:pt idx="184">
                  <c:v>-0.96612608389168209</c:v>
                </c:pt>
                <c:pt idx="185">
                  <c:v>-0.97562968591895149</c:v>
                </c:pt>
                <c:pt idx="186">
                  <c:v>-1.0188000750876913</c:v>
                </c:pt>
                <c:pt idx="187">
                  <c:v>-1.0529655185952684</c:v>
                </c:pt>
                <c:pt idx="188">
                  <c:v>-1.0624691206225343</c:v>
                </c:pt>
                <c:pt idx="189">
                  <c:v>-2.0127318370026508</c:v>
                </c:pt>
                <c:pt idx="190">
                  <c:v>-2.4253675752283161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A1-B140-A17C-26030BE5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501776"/>
        <c:axId val="1201503456"/>
      </c:scatterChart>
      <c:valAx>
        <c:axId val="120150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Region:Regional Alentejo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1503456"/>
        <c:crosses val="autoZero"/>
        <c:crossBetween val="midCat"/>
      </c:valAx>
      <c:valAx>
        <c:axId val="1201503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15017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Region:DOC Douro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2'!$T$2:$T$192</c:f>
              <c:numCache>
                <c:formatCode>General</c:formatCode>
                <c:ptCount val="191"/>
              </c:numCache>
            </c:numRef>
          </c:xVal>
          <c:yVal>
            <c:numRef>
              <c:f>'Model 2'!$C$35:$C$225</c:f>
              <c:numCache>
                <c:formatCode>General</c:formatCode>
                <c:ptCount val="191"/>
                <c:pt idx="0">
                  <c:v>1.4270181417453216</c:v>
                </c:pt>
                <c:pt idx="1">
                  <c:v>0.57176906230045077</c:v>
                </c:pt>
                <c:pt idx="2">
                  <c:v>0.28304519704645159</c:v>
                </c:pt>
                <c:pt idx="3">
                  <c:v>-2.4391397345950736</c:v>
                </c:pt>
                <c:pt idx="4">
                  <c:v>9.0718280182823463E-2</c:v>
                </c:pt>
                <c:pt idx="5">
                  <c:v>0.46548927786424699</c:v>
                </c:pt>
                <c:pt idx="6">
                  <c:v>0.42015529152027042</c:v>
                </c:pt>
                <c:pt idx="7">
                  <c:v>-0.59867955282410179</c:v>
                </c:pt>
                <c:pt idx="8">
                  <c:v>0.54993008871419136</c:v>
                </c:pt>
                <c:pt idx="9">
                  <c:v>0.21368821332385579</c:v>
                </c:pt>
                <c:pt idx="10">
                  <c:v>0.1348667902085019</c:v>
                </c:pt>
                <c:pt idx="11">
                  <c:v>0.40801093769078633</c:v>
                </c:pt>
                <c:pt idx="12">
                  <c:v>0.38900373363625107</c:v>
                </c:pt>
                <c:pt idx="13">
                  <c:v>-0.15993319078993906</c:v>
                </c:pt>
                <c:pt idx="14">
                  <c:v>0.34148572349991468</c:v>
                </c:pt>
                <c:pt idx="15">
                  <c:v>0.32247851944537587</c:v>
                </c:pt>
                <c:pt idx="16">
                  <c:v>5.2761858245915505E-2</c:v>
                </c:pt>
                <c:pt idx="17">
                  <c:v>0.76724277361876503</c:v>
                </c:pt>
                <c:pt idx="18">
                  <c:v>-0.39977811778990713</c:v>
                </c:pt>
                <c:pt idx="19">
                  <c:v>0.17761211525845155</c:v>
                </c:pt>
                <c:pt idx="20">
                  <c:v>0.15860491120391274</c:v>
                </c:pt>
                <c:pt idx="21">
                  <c:v>0.40931436834884138</c:v>
                </c:pt>
                <c:pt idx="22">
                  <c:v>0.65288359762895709</c:v>
                </c:pt>
                <c:pt idx="23">
                  <c:v>0.38316693642949318</c:v>
                </c:pt>
                <c:pt idx="24">
                  <c:v>0.63387639357442183</c:v>
                </c:pt>
                <c:pt idx="25">
                  <c:v>0.88458585071934692</c:v>
                </c:pt>
                <c:pt idx="26">
                  <c:v>0.68506658927448072</c:v>
                </c:pt>
                <c:pt idx="27">
                  <c:v>0.6565557831926796</c:v>
                </c:pt>
                <c:pt idx="28">
                  <c:v>-5.3517926190288279E-2</c:v>
                </c:pt>
                <c:pt idx="29">
                  <c:v>0.50634681073683652</c:v>
                </c:pt>
                <c:pt idx="30">
                  <c:v>0.20575596929311146</c:v>
                </c:pt>
                <c:pt idx="31">
                  <c:v>0.49684320870957066</c:v>
                </c:pt>
                <c:pt idx="32">
                  <c:v>0.50634681073683652</c:v>
                </c:pt>
                <c:pt idx="33">
                  <c:v>0.49684320870957066</c:v>
                </c:pt>
                <c:pt idx="34">
                  <c:v>2.2510890027852781E-2</c:v>
                </c:pt>
                <c:pt idx="35">
                  <c:v>0.2352059390637109</c:v>
                </c:pt>
                <c:pt idx="36">
                  <c:v>-8.2028732272092952E-2</c:v>
                </c:pt>
                <c:pt idx="37">
                  <c:v>1.3133633590738256</c:v>
                </c:pt>
                <c:pt idx="38">
                  <c:v>0.51800689260420185</c:v>
                </c:pt>
                <c:pt idx="39">
                  <c:v>0.51582286881183492</c:v>
                </c:pt>
                <c:pt idx="40">
                  <c:v>2.4120785778549703E-3</c:v>
                </c:pt>
                <c:pt idx="41">
                  <c:v>-7.0915234494144386E-3</c:v>
                </c:pt>
                <c:pt idx="42">
                  <c:v>-5.4609533585754377E-2</c:v>
                </c:pt>
                <c:pt idx="43">
                  <c:v>0.42190157539873141</c:v>
                </c:pt>
                <c:pt idx="44">
                  <c:v>-0.9011390459075983</c:v>
                </c:pt>
                <c:pt idx="45">
                  <c:v>0.48515150958039754</c:v>
                </c:pt>
                <c:pt idx="46">
                  <c:v>-4.4778210791260875E-2</c:v>
                </c:pt>
                <c:pt idx="47">
                  <c:v>0.55596663887276598</c:v>
                </c:pt>
                <c:pt idx="48">
                  <c:v>0.28624997767330029</c:v>
                </c:pt>
                <c:pt idx="49">
                  <c:v>0.27674637564603444</c:v>
                </c:pt>
                <c:pt idx="50">
                  <c:v>0.25773917159149917</c:v>
                </c:pt>
                <c:pt idx="51">
                  <c:v>-0.54190720997962316</c:v>
                </c:pt>
                <c:pt idx="52">
                  <c:v>0.47950458010364017</c:v>
                </c:pt>
                <c:pt idx="53">
                  <c:v>-0.51789684575104644</c:v>
                </c:pt>
                <c:pt idx="54">
                  <c:v>-3.2209855506518892E-2</c:v>
                </c:pt>
                <c:pt idx="55">
                  <c:v>-5.1217059561054157E-2</c:v>
                </c:pt>
                <c:pt idx="56">
                  <c:v>9.0662860182433747E-2</c:v>
                </c:pt>
                <c:pt idx="57">
                  <c:v>8.1159258155164338E-2</c:v>
                </c:pt>
                <c:pt idx="58">
                  <c:v>0.2752140551836284</c:v>
                </c:pt>
                <c:pt idx="59">
                  <c:v>0.15845237062434236</c:v>
                </c:pt>
                <c:pt idx="60">
                  <c:v>-0.23752957716166634</c:v>
                </c:pt>
                <c:pt idx="61">
                  <c:v>0.77899634363593506</c:v>
                </c:pt>
                <c:pt idx="62">
                  <c:v>0.76949274160866921</c:v>
                </c:pt>
                <c:pt idx="63">
                  <c:v>-0.23628325485448798</c:v>
                </c:pt>
                <c:pt idx="64">
                  <c:v>-3.1567912904293394E-3</c:v>
                </c:pt>
                <c:pt idx="65">
                  <c:v>-1.2660393317702301E-2</c:v>
                </c:pt>
                <c:pt idx="66">
                  <c:v>-3.1567912904293394E-3</c:v>
                </c:pt>
                <c:pt idx="67">
                  <c:v>-3.1667597372234013E-2</c:v>
                </c:pt>
                <c:pt idx="68">
                  <c:v>0.2475526658544922</c:v>
                </c:pt>
                <c:pt idx="69">
                  <c:v>-4.1171199399506975E-2</c:v>
                </c:pt>
                <c:pt idx="70">
                  <c:v>0.53479482317519356</c:v>
                </c:pt>
                <c:pt idx="71">
                  <c:v>0.29722715583092807</c:v>
                </c:pt>
                <c:pt idx="72">
                  <c:v>0.25050019606989338</c:v>
                </c:pt>
                <c:pt idx="73">
                  <c:v>-0.42155910520400397</c:v>
                </c:pt>
                <c:pt idx="74">
                  <c:v>0.28287646774641217</c:v>
                </c:pt>
                <c:pt idx="75">
                  <c:v>0.54414588462289082</c:v>
                </c:pt>
                <c:pt idx="76">
                  <c:v>0.22564691703605178</c:v>
                </c:pt>
                <c:pt idx="77">
                  <c:v>3.1959072054732474E-2</c:v>
                </c:pt>
                <c:pt idx="78">
                  <c:v>0.29343642747796217</c:v>
                </c:pt>
                <c:pt idx="79">
                  <c:v>0.5183565099612597</c:v>
                </c:pt>
                <c:pt idx="80">
                  <c:v>-3.0580414464928651E-2</c:v>
                </c:pt>
                <c:pt idx="81">
                  <c:v>-5.9091220546733325E-2</c:v>
                </c:pt>
                <c:pt idx="82">
                  <c:v>0.17261103254365473</c:v>
                </c:pt>
                <c:pt idx="83">
                  <c:v>-9.7105628655803855E-2</c:v>
                </c:pt>
                <c:pt idx="84">
                  <c:v>0.15214966450808909</c:v>
                </c:pt>
                <c:pt idx="85">
                  <c:v>0.14264606248081968</c:v>
                </c:pt>
                <c:pt idx="86">
                  <c:v>-0.12707059871863891</c:v>
                </c:pt>
                <c:pt idx="87">
                  <c:v>3.4123683697769636E-2</c:v>
                </c:pt>
                <c:pt idx="88">
                  <c:v>-0.19474281827216089</c:v>
                </c:pt>
                <c:pt idx="89">
                  <c:v>0.34552155782681027</c:v>
                </c:pt>
                <c:pt idx="90">
                  <c:v>0.19501099363849939</c:v>
                </c:pt>
                <c:pt idx="91">
                  <c:v>4.7294090545545231E-2</c:v>
                </c:pt>
                <c:pt idx="92">
                  <c:v>1.8783284463740557E-2</c:v>
                </c:pt>
                <c:pt idx="93">
                  <c:v>-9.7275216180605639E-3</c:v>
                </c:pt>
                <c:pt idx="94">
                  <c:v>-3.9502623950898652E-2</c:v>
                </c:pt>
                <c:pt idx="95">
                  <c:v>-4.9006225978164508E-2</c:v>
                </c:pt>
                <c:pt idx="96">
                  <c:v>-0.56072066158832001</c:v>
                </c:pt>
                <c:pt idx="97">
                  <c:v>-0.45830931393494012</c:v>
                </c:pt>
                <c:pt idx="98">
                  <c:v>-0.20759985679001147</c:v>
                </c:pt>
                <c:pt idx="99">
                  <c:v>6.6301294600080496E-2</c:v>
                </c:pt>
                <c:pt idx="100">
                  <c:v>0.28849994566320447</c:v>
                </c:pt>
                <c:pt idx="101">
                  <c:v>-0.3700584354574552</c:v>
                </c:pt>
                <c:pt idx="102">
                  <c:v>-0.11174196371693057</c:v>
                </c:pt>
                <c:pt idx="103">
                  <c:v>0.14999252338100533</c:v>
                </c:pt>
                <c:pt idx="104">
                  <c:v>0.25725060591302018</c:v>
                </c:pt>
                <c:pt idx="105">
                  <c:v>0.52696726711248587</c:v>
                </c:pt>
                <c:pt idx="106">
                  <c:v>0.89779507829393346</c:v>
                </c:pt>
                <c:pt idx="107">
                  <c:v>0.4031856924207311</c:v>
                </c:pt>
                <c:pt idx="108">
                  <c:v>0.33607892065264622</c:v>
                </c:pt>
                <c:pt idx="109">
                  <c:v>0.31707171659811095</c:v>
                </c:pt>
                <c:pt idx="110">
                  <c:v>-0.20761993022632197</c:v>
                </c:pt>
                <c:pt idx="111">
                  <c:v>0.65981596178671076</c:v>
                </c:pt>
                <c:pt idx="112">
                  <c:v>0.31239667764100076</c:v>
                </c:pt>
                <c:pt idx="113">
                  <c:v>-0.17659860245920278</c:v>
                </c:pt>
                <c:pt idx="114">
                  <c:v>0.59308280904908095</c:v>
                </c:pt>
                <c:pt idx="115">
                  <c:v>0.48910000652627694</c:v>
                </c:pt>
                <c:pt idx="116">
                  <c:v>0.35628954150629433</c:v>
                </c:pt>
                <c:pt idx="117">
                  <c:v>6.7565676252295148E-2</c:v>
                </c:pt>
                <c:pt idx="118">
                  <c:v>-0.22115818900170048</c:v>
                </c:pt>
                <c:pt idx="119">
                  <c:v>-0.43826582561242766</c:v>
                </c:pt>
                <c:pt idx="120">
                  <c:v>7.265669070469194E-2</c:v>
                </c:pt>
                <c:pt idx="121">
                  <c:v>0.21938334532681125</c:v>
                </c:pt>
                <c:pt idx="122">
                  <c:v>6.3569652555971246E-2</c:v>
                </c:pt>
                <c:pt idx="123">
                  <c:v>0.50796695468221564</c:v>
                </c:pt>
                <c:pt idx="124">
                  <c:v>-0.25136015123820066</c:v>
                </c:pt>
                <c:pt idx="125">
                  <c:v>-0.26086375326547007</c:v>
                </c:pt>
                <c:pt idx="126">
                  <c:v>-0.41282848143481132</c:v>
                </c:pt>
                <c:pt idx="127">
                  <c:v>-0.28937455934727119</c:v>
                </c:pt>
                <c:pt idx="128">
                  <c:v>-0.83026204572723117</c:v>
                </c:pt>
                <c:pt idx="129">
                  <c:v>-0.31933952941010624</c:v>
                </c:pt>
                <c:pt idx="130">
                  <c:v>-0.30838176340180645</c:v>
                </c:pt>
                <c:pt idx="131">
                  <c:v>-0.59855979263683778</c:v>
                </c:pt>
                <c:pt idx="132">
                  <c:v>-0.46220951148172418</c:v>
                </c:pt>
                <c:pt idx="133">
                  <c:v>-0.21150005433679553</c:v>
                </c:pt>
                <c:pt idx="134">
                  <c:v>-0.56801343003270333</c:v>
                </c:pt>
                <c:pt idx="135">
                  <c:v>-0.19249285028226026</c:v>
                </c:pt>
                <c:pt idx="136">
                  <c:v>-0.46220951148172418</c:v>
                </c:pt>
                <c:pt idx="137">
                  <c:v>-0.59797840009553838</c:v>
                </c:pt>
                <c:pt idx="138">
                  <c:v>2.6967267112485871E-2</c:v>
                </c:pt>
                <c:pt idx="139">
                  <c:v>-1.9638485998481059E-2</c:v>
                </c:pt>
                <c:pt idx="140">
                  <c:v>-7.6660098162086854E-2</c:v>
                </c:pt>
                <c:pt idx="141">
                  <c:v>-8.6163700189356263E-2</c:v>
                </c:pt>
                <c:pt idx="142">
                  <c:v>0.57617949301965687</c:v>
                </c:pt>
                <c:pt idx="143">
                  <c:v>-0.11640306921101384</c:v>
                </c:pt>
                <c:pt idx="144">
                  <c:v>0.13430638793391125</c:v>
                </c:pt>
                <c:pt idx="145">
                  <c:v>0.11384501989834561</c:v>
                </c:pt>
                <c:pt idx="146">
                  <c:v>0.36455447704327071</c:v>
                </c:pt>
                <c:pt idx="147">
                  <c:v>0.34554727298873544</c:v>
                </c:pt>
                <c:pt idx="148">
                  <c:v>0.33604367096146603</c:v>
                </c:pt>
                <c:pt idx="149">
                  <c:v>0.31703646690693077</c:v>
                </c:pt>
                <c:pt idx="150">
                  <c:v>0.30753286487966491</c:v>
                </c:pt>
                <c:pt idx="151">
                  <c:v>0.2980292628523955</c:v>
                </c:pt>
                <c:pt idx="152">
                  <c:v>0.28852566082512965</c:v>
                </c:pt>
                <c:pt idx="153">
                  <c:v>-0.22094269151095958</c:v>
                </c:pt>
                <c:pt idx="154">
                  <c:v>0.16781421817800179</c:v>
                </c:pt>
                <c:pt idx="155">
                  <c:v>0.15831061615073594</c:v>
                </c:pt>
                <c:pt idx="156">
                  <c:v>-0.58788136975077343</c:v>
                </c:pt>
                <c:pt idx="157">
                  <c:v>-0.6017975593529119</c:v>
                </c:pt>
                <c:pt idx="158">
                  <c:v>-0.42293072172043544</c:v>
                </c:pt>
                <c:pt idx="159">
                  <c:v>-0.23328104175089059</c:v>
                </c:pt>
                <c:pt idx="160">
                  <c:v>-0.1117085237333324</c:v>
                </c:pt>
                <c:pt idx="161">
                  <c:v>0.21660399508133565</c:v>
                </c:pt>
                <c:pt idx="162">
                  <c:v>-0.29286435725475357</c:v>
                </c:pt>
                <c:pt idx="163">
                  <c:v>0.19759679102680039</c:v>
                </c:pt>
                <c:pt idx="164">
                  <c:v>0.16908598494499572</c:v>
                </c:pt>
                <c:pt idx="165">
                  <c:v>-0.56888505907467746</c:v>
                </c:pt>
                <c:pt idx="166">
                  <c:v>-0.59739586515647858</c:v>
                </c:pt>
                <c:pt idx="167">
                  <c:v>-9.7431114847658762E-2</c:v>
                </c:pt>
                <c:pt idx="168">
                  <c:v>-0.64491387529281852</c:v>
                </c:pt>
                <c:pt idx="169">
                  <c:v>-0.17345993106579982</c:v>
                </c:pt>
                <c:pt idx="170">
                  <c:v>-0.22097794120213976</c:v>
                </c:pt>
                <c:pt idx="171">
                  <c:v>-0.58279035529837664</c:v>
                </c:pt>
                <c:pt idx="172">
                  <c:v>-0.48381366856769503</c:v>
                </c:pt>
                <c:pt idx="173">
                  <c:v>-7.7772115376848916E-2</c:v>
                </c:pt>
                <c:pt idx="174">
                  <c:v>-0.31317857776746294</c:v>
                </c:pt>
                <c:pt idx="175">
                  <c:v>-0.3226821797947288</c:v>
                </c:pt>
                <c:pt idx="176">
                  <c:v>-0.35119298587653347</c:v>
                </c:pt>
                <c:pt idx="177">
                  <c:v>-0.62121212576060181</c:v>
                </c:pt>
                <c:pt idx="178">
                  <c:v>0.80811506271433231</c:v>
                </c:pt>
                <c:pt idx="179">
                  <c:v>-0.26438880086412908</c:v>
                </c:pt>
                <c:pt idx="180">
                  <c:v>-0.60922202125636282</c:v>
                </c:pt>
                <c:pt idx="181">
                  <c:v>-0.8116195301178788</c:v>
                </c:pt>
                <c:pt idx="182">
                  <c:v>-1.092293957325646</c:v>
                </c:pt>
                <c:pt idx="183">
                  <c:v>-0.44875075831735955</c:v>
                </c:pt>
                <c:pt idx="184">
                  <c:v>-0.96612608389168209</c:v>
                </c:pt>
                <c:pt idx="185">
                  <c:v>-0.97562968591895149</c:v>
                </c:pt>
                <c:pt idx="186">
                  <c:v>-1.0188000750876913</c:v>
                </c:pt>
                <c:pt idx="187">
                  <c:v>-1.0529655185952684</c:v>
                </c:pt>
                <c:pt idx="188">
                  <c:v>-1.0624691206225343</c:v>
                </c:pt>
                <c:pt idx="189">
                  <c:v>-2.0127318370026508</c:v>
                </c:pt>
                <c:pt idx="190">
                  <c:v>-2.4253675752283161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CD-6F4A-A78B-0A78E2864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402352"/>
        <c:axId val="1251404000"/>
      </c:scatterChart>
      <c:valAx>
        <c:axId val="125140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Region:DOC Douro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1404000"/>
        <c:crosses val="autoZero"/>
        <c:crossBetween val="midCat"/>
      </c:valAx>
      <c:valAx>
        <c:axId val="1251404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14023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Region:DOC Douro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1'!$O$2:$O$192</c:f>
              <c:numCache>
                <c:formatCode>General</c:formatCode>
                <c:ptCount val="191"/>
              </c:numCache>
            </c:numRef>
          </c:xVal>
          <c:yVal>
            <c:numRef>
              <c:f>'Model 1'!$C$40:$C$230</c:f>
              <c:numCache>
                <c:formatCode>General</c:formatCode>
                <c:ptCount val="191"/>
                <c:pt idx="0">
                  <c:v>1.4396792810058194</c:v>
                </c:pt>
                <c:pt idx="1">
                  <c:v>0.58274158310964097</c:v>
                </c:pt>
                <c:pt idx="2">
                  <c:v>0.28893929488295811</c:v>
                </c:pt>
                <c:pt idx="3">
                  <c:v>-2.4252191011004882</c:v>
                </c:pt>
                <c:pt idx="4">
                  <c:v>5.6195982322392979E-2</c:v>
                </c:pt>
                <c:pt idx="5">
                  <c:v>0.47688199241221696</c:v>
                </c:pt>
                <c:pt idx="6">
                  <c:v>0.42058795607686505</c:v>
                </c:pt>
                <c:pt idx="7">
                  <c:v>-0.57719995491530085</c:v>
                </c:pt>
                <c:pt idx="8">
                  <c:v>0.563144724243827</c:v>
                </c:pt>
                <c:pt idx="9">
                  <c:v>0.22424571482464728</c:v>
                </c:pt>
                <c:pt idx="10">
                  <c:v>0.13921491799649033</c:v>
                </c:pt>
                <c:pt idx="11">
                  <c:v>0.42164059252882069</c:v>
                </c:pt>
                <c:pt idx="12">
                  <c:v>0.40360190405182195</c:v>
                </c:pt>
                <c:pt idx="13">
                  <c:v>-0.15694463968604566</c:v>
                </c:pt>
                <c:pt idx="14">
                  <c:v>0.35850518285932509</c:v>
                </c:pt>
                <c:pt idx="15">
                  <c:v>0.34046649438232635</c:v>
                </c:pt>
                <c:pt idx="16">
                  <c:v>6.4702894632642227E-2</c:v>
                </c:pt>
                <c:pt idx="17">
                  <c:v>0.75287048858585237</c:v>
                </c:pt>
                <c:pt idx="18">
                  <c:v>-0.4347846734391112</c:v>
                </c:pt>
                <c:pt idx="19">
                  <c:v>0.1956767787022109</c:v>
                </c:pt>
                <c:pt idx="20">
                  <c:v>0.17763809022521215</c:v>
                </c:pt>
                <c:pt idx="21">
                  <c:v>0.43536300149789753</c:v>
                </c:pt>
                <c:pt idx="22">
                  <c:v>0.67643816785238542</c:v>
                </c:pt>
                <c:pt idx="23">
                  <c:v>0.4006745681027013</c:v>
                </c:pt>
                <c:pt idx="24">
                  <c:v>0.65839947937538668</c:v>
                </c:pt>
                <c:pt idx="25">
                  <c:v>0.9161243906480685</c:v>
                </c:pt>
                <c:pt idx="26">
                  <c:v>0.68995070147089166</c:v>
                </c:pt>
                <c:pt idx="27">
                  <c:v>0.66289266875539354</c:v>
                </c:pt>
                <c:pt idx="28">
                  <c:v>-4.1156696064781784E-2</c:v>
                </c:pt>
                <c:pt idx="29">
                  <c:v>0.46524313654305161</c:v>
                </c:pt>
                <c:pt idx="30">
                  <c:v>0.17005190475757104</c:v>
                </c:pt>
                <c:pt idx="31">
                  <c:v>0.45622379230455223</c:v>
                </c:pt>
                <c:pt idx="32">
                  <c:v>0.46524313654305161</c:v>
                </c:pt>
                <c:pt idx="33">
                  <c:v>0.45622379230455223</c:v>
                </c:pt>
                <c:pt idx="34">
                  <c:v>3.0998057843213189E-2</c:v>
                </c:pt>
                <c:pt idx="35">
                  <c:v>0.25264559216190463</c:v>
                </c:pt>
                <c:pt idx="36">
                  <c:v>-6.8214728780276346E-2</c:v>
                </c:pt>
                <c:pt idx="37">
                  <c:v>1.3103447714386149</c:v>
                </c:pt>
                <c:pt idx="38">
                  <c:v>0.50839564076658306</c:v>
                </c:pt>
                <c:pt idx="39">
                  <c:v>0.51959295590944166</c:v>
                </c:pt>
                <c:pt idx="40">
                  <c:v>1.8048003051326589E-2</c:v>
                </c:pt>
                <c:pt idx="41">
                  <c:v>9.0286588128307699E-3</c:v>
                </c:pt>
                <c:pt idx="42">
                  <c:v>-3.6068062379669641E-2</c:v>
                </c:pt>
                <c:pt idx="43">
                  <c:v>0.4369902975089488</c:v>
                </c:pt>
                <c:pt idx="44">
                  <c:v>-0.90565020672023167</c:v>
                </c:pt>
                <c:pt idx="45">
                  <c:v>0.46721504280451853</c:v>
                </c:pt>
                <c:pt idx="46">
                  <c:v>-7.5292812456350333E-2</c:v>
                </c:pt>
                <c:pt idx="47">
                  <c:v>0.54667277681253523</c:v>
                </c:pt>
                <c:pt idx="48">
                  <c:v>0.27090917706285111</c:v>
                </c:pt>
                <c:pt idx="49">
                  <c:v>0.26188983282435174</c:v>
                </c:pt>
                <c:pt idx="50">
                  <c:v>0.243851144347353</c:v>
                </c:pt>
                <c:pt idx="51">
                  <c:v>-0.57442031066319998</c:v>
                </c:pt>
                <c:pt idx="52">
                  <c:v>0.43690925866756203</c:v>
                </c:pt>
                <c:pt idx="53">
                  <c:v>-0.49992251787101694</c:v>
                </c:pt>
                <c:pt idx="54">
                  <c:v>-7.1213388999705529E-2</c:v>
                </c:pt>
                <c:pt idx="55">
                  <c:v>-8.9252077476704272E-2</c:v>
                </c:pt>
                <c:pt idx="56">
                  <c:v>5.2937722833966916E-2</c:v>
                </c:pt>
                <c:pt idx="57">
                  <c:v>4.3918378595467544E-2</c:v>
                </c:pt>
                <c:pt idx="58">
                  <c:v>0.30021013109729466</c:v>
                </c:pt>
                <c:pt idx="59">
                  <c:v>0.184371794333682</c:v>
                </c:pt>
                <c:pt idx="60">
                  <c:v>-0.21624948641811415</c:v>
                </c:pt>
                <c:pt idx="61">
                  <c:v>0.80802955296296375</c:v>
                </c:pt>
                <c:pt idx="62">
                  <c:v>0.79901020872446438</c:v>
                </c:pt>
                <c:pt idx="63">
                  <c:v>-0.22029637512260081</c:v>
                </c:pt>
                <c:pt idx="64">
                  <c:v>-4.3776207695447766E-2</c:v>
                </c:pt>
                <c:pt idx="65">
                  <c:v>-5.2795551933947138E-2</c:v>
                </c:pt>
                <c:pt idx="66">
                  <c:v>-4.3776207695447766E-2</c:v>
                </c:pt>
                <c:pt idx="67">
                  <c:v>-7.0834240410945881E-2</c:v>
                </c:pt>
                <c:pt idx="68">
                  <c:v>0.21394870357723761</c:v>
                </c:pt>
                <c:pt idx="69">
                  <c:v>-7.9853584649445253E-2</c:v>
                </c:pt>
                <c:pt idx="70">
                  <c:v>0.51216125328942397</c:v>
                </c:pt>
                <c:pt idx="71">
                  <c:v>0.29317858475476655</c:v>
                </c:pt>
                <c:pt idx="72">
                  <c:v>0.2581747448254994</c:v>
                </c:pt>
                <c:pt idx="73">
                  <c:v>-0.40979724304067844</c:v>
                </c:pt>
                <c:pt idx="74">
                  <c:v>0.29172907090734057</c:v>
                </c:pt>
                <c:pt idx="75">
                  <c:v>0.52791430163639319</c:v>
                </c:pt>
                <c:pt idx="76">
                  <c:v>0.2403679884349792</c:v>
                </c:pt>
                <c:pt idx="77">
                  <c:v>3.6759142593290051E-2</c:v>
                </c:pt>
                <c:pt idx="78">
                  <c:v>0.27018939036370782</c:v>
                </c:pt>
                <c:pt idx="79">
                  <c:v>0.54263356243931149</c:v>
                </c:pt>
                <c:pt idx="80">
                  <c:v>-1.7912981298554342E-2</c:v>
                </c:pt>
                <c:pt idx="81">
                  <c:v>-4.4971014014052457E-2</c:v>
                </c:pt>
                <c:pt idx="82">
                  <c:v>0.1947152087816324</c:v>
                </c:pt>
                <c:pt idx="83">
                  <c:v>-8.1048390968049944E-2</c:v>
                </c:pt>
                <c:pt idx="84">
                  <c:v>0.13575630666225003</c:v>
                </c:pt>
                <c:pt idx="85">
                  <c:v>0.12673696242375065</c:v>
                </c:pt>
                <c:pt idx="86">
                  <c:v>-0.14902663732593524</c:v>
                </c:pt>
                <c:pt idx="87">
                  <c:v>5.3231977639400796E-2</c:v>
                </c:pt>
                <c:pt idx="88">
                  <c:v>-0.21105213446015014</c:v>
                </c:pt>
                <c:pt idx="89">
                  <c:v>0.37116496263245935</c:v>
                </c:pt>
                <c:pt idx="90">
                  <c:v>0.21456480967441394</c:v>
                </c:pt>
                <c:pt idx="91">
                  <c:v>6.8343330167280669E-2</c:v>
                </c:pt>
                <c:pt idx="92">
                  <c:v>4.1285297451782554E-2</c:v>
                </c:pt>
                <c:pt idx="93">
                  <c:v>1.422726473628444E-2</c:v>
                </c:pt>
                <c:pt idx="94">
                  <c:v>-8.1129429809436715E-2</c:v>
                </c:pt>
                <c:pt idx="95">
                  <c:v>-9.0148774047936087E-2</c:v>
                </c:pt>
                <c:pt idx="96">
                  <c:v>-0.59827142171520364</c:v>
                </c:pt>
                <c:pt idx="97">
                  <c:v>-0.43146654242993066</c:v>
                </c:pt>
                <c:pt idx="98">
                  <c:v>-0.17374163115724528</c:v>
                </c:pt>
                <c:pt idx="99">
                  <c:v>8.6382018644279412E-2</c:v>
                </c:pt>
                <c:pt idx="100">
                  <c:v>0.31704889720146312</c:v>
                </c:pt>
                <c:pt idx="101">
                  <c:v>-0.34268623838181611</c:v>
                </c:pt>
                <c:pt idx="102">
                  <c:v>-9.7421108448919824E-2</c:v>
                </c:pt>
                <c:pt idx="103">
                  <c:v>0.15005571236231496</c:v>
                </c:pt>
                <c:pt idx="104">
                  <c:v>0.25687470488742825</c:v>
                </c:pt>
                <c:pt idx="105">
                  <c:v>0.53263830463711237</c:v>
                </c:pt>
                <c:pt idx="106">
                  <c:v>0.90087111455316204</c:v>
                </c:pt>
                <c:pt idx="107">
                  <c:v>0.40784119392362861</c:v>
                </c:pt>
                <c:pt idx="108">
                  <c:v>0.34759117540476758</c:v>
                </c:pt>
                <c:pt idx="109">
                  <c:v>0.32955248692776884</c:v>
                </c:pt>
                <c:pt idx="110">
                  <c:v>-0.19925158485416006</c:v>
                </c:pt>
                <c:pt idx="111">
                  <c:v>0.64884127208511622</c:v>
                </c:pt>
                <c:pt idx="112">
                  <c:v>0.28682437989617071</c:v>
                </c:pt>
                <c:pt idx="113">
                  <c:v>-0.16183236327840689</c:v>
                </c:pt>
                <c:pt idx="114">
                  <c:v>0.58846084537425725</c:v>
                </c:pt>
                <c:pt idx="115">
                  <c:v>0.51455251722306983</c:v>
                </c:pt>
                <c:pt idx="116">
                  <c:v>0.34935616336776576</c:v>
                </c:pt>
                <c:pt idx="117">
                  <c:v>5.5553875141082898E-2</c:v>
                </c:pt>
                <c:pt idx="118">
                  <c:v>-0.23824841308559819</c:v>
                </c:pt>
                <c:pt idx="119">
                  <c:v>-0.46949683243197882</c:v>
                </c:pt>
                <c:pt idx="120">
                  <c:v>5.4972334351891305E-2</c:v>
                </c:pt>
                <c:pt idx="121">
                  <c:v>0.23878891747338749</c:v>
                </c:pt>
                <c:pt idx="122">
                  <c:v>5.8951532734923262E-2</c:v>
                </c:pt>
                <c:pt idx="123">
                  <c:v>0.52028528984929601</c:v>
                </c:pt>
                <c:pt idx="124">
                  <c:v>-0.23313003731037263</c:v>
                </c:pt>
                <c:pt idx="125">
                  <c:v>-0.242149381548872</c:v>
                </c:pt>
                <c:pt idx="126">
                  <c:v>-0.43966974814930282</c:v>
                </c:pt>
                <c:pt idx="127">
                  <c:v>-0.26920741426437012</c:v>
                </c:pt>
                <c:pt idx="128">
                  <c:v>-0.86165482740612376</c:v>
                </c:pt>
                <c:pt idx="129">
                  <c:v>-0.33718566062225186</c:v>
                </c:pt>
                <c:pt idx="130">
                  <c:v>-0.28724610274136886</c:v>
                </c:pt>
                <c:pt idx="131">
                  <c:v>-0.62196860461043713</c:v>
                </c:pt>
                <c:pt idx="132">
                  <c:v>-0.4406760140712187</c:v>
                </c:pt>
                <c:pt idx="133">
                  <c:v>-0.18295110279853688</c:v>
                </c:pt>
                <c:pt idx="134">
                  <c:v>-0.60818746252493483</c:v>
                </c:pt>
                <c:pt idx="135">
                  <c:v>-0.16491241432153814</c:v>
                </c:pt>
                <c:pt idx="136">
                  <c:v>-0.4406760140712187</c:v>
                </c:pt>
                <c:pt idx="137">
                  <c:v>-0.5745530393118301</c:v>
                </c:pt>
                <c:pt idx="138">
                  <c:v>3.263830463711237E-2</c:v>
                </c:pt>
                <c:pt idx="139">
                  <c:v>-2.1113964703655341E-2</c:v>
                </c:pt>
                <c:pt idx="140">
                  <c:v>-7.5230030134651571E-2</c:v>
                </c:pt>
                <c:pt idx="141">
                  <c:v>-8.4249374373150943E-2</c:v>
                </c:pt>
                <c:pt idx="142">
                  <c:v>0.5834359702275087</c:v>
                </c:pt>
                <c:pt idx="143">
                  <c:v>-0.10731210340273556</c:v>
                </c:pt>
                <c:pt idx="144">
                  <c:v>0.15041280786994804</c:v>
                </c:pt>
                <c:pt idx="145">
                  <c:v>9.1453905750563891E-2</c:v>
                </c:pt>
                <c:pt idx="146">
                  <c:v>0.34917881702324749</c:v>
                </c:pt>
                <c:pt idx="147">
                  <c:v>0.33114012854624875</c:v>
                </c:pt>
                <c:pt idx="148">
                  <c:v>0.32212078430774937</c:v>
                </c:pt>
                <c:pt idx="149">
                  <c:v>0.30408209583075063</c:v>
                </c:pt>
                <c:pt idx="150">
                  <c:v>0.29506275159225126</c:v>
                </c:pt>
                <c:pt idx="151">
                  <c:v>0.28604340735375189</c:v>
                </c:pt>
                <c:pt idx="152">
                  <c:v>0.27702406311525252</c:v>
                </c:pt>
                <c:pt idx="153">
                  <c:v>-0.20652489002622865</c:v>
                </c:pt>
                <c:pt idx="154">
                  <c:v>0.15618057671894903</c:v>
                </c:pt>
                <c:pt idx="155">
                  <c:v>0.14716123248044966</c:v>
                </c:pt>
                <c:pt idx="156">
                  <c:v>-0.55418677097920543</c:v>
                </c:pt>
                <c:pt idx="157">
                  <c:v>-0.57280700024539932</c:v>
                </c:pt>
                <c:pt idx="158">
                  <c:v>-0.43542678062041773</c:v>
                </c:pt>
                <c:pt idx="159">
                  <c:v>-0.25957634197108881</c:v>
                </c:pt>
                <c:pt idx="160">
                  <c:v>-0.10814822968533733</c:v>
                </c:pt>
                <c:pt idx="161">
                  <c:v>0.19873553091685991</c:v>
                </c:pt>
                <c:pt idx="162">
                  <c:v>-0.28481342222462303</c:v>
                </c:pt>
                <c:pt idx="163">
                  <c:v>0.18069684243986117</c:v>
                </c:pt>
                <c:pt idx="164">
                  <c:v>0.15363880972436306</c:v>
                </c:pt>
                <c:pt idx="165">
                  <c:v>-0.5622153822102387</c:v>
                </c:pt>
                <c:pt idx="166">
                  <c:v>-0.58927341492573682</c:v>
                </c:pt>
                <c:pt idx="167">
                  <c:v>-0.11474380602275502</c:v>
                </c:pt>
                <c:pt idx="168">
                  <c:v>-0.63437013611823367</c:v>
                </c:pt>
                <c:pt idx="169">
                  <c:v>-0.18689855993075</c:v>
                </c:pt>
                <c:pt idx="170">
                  <c:v>-0.23199528112324685</c:v>
                </c:pt>
                <c:pt idx="171">
                  <c:v>-0.55476831176840058</c:v>
                </c:pt>
                <c:pt idx="172">
                  <c:v>-0.45530610846777542</c:v>
                </c:pt>
                <c:pt idx="173">
                  <c:v>3.73810426985699E-3</c:v>
                </c:pt>
                <c:pt idx="174">
                  <c:v>-0.32578073480405223</c:v>
                </c:pt>
                <c:pt idx="175">
                  <c:v>-0.3348000790425516</c:v>
                </c:pt>
                <c:pt idx="176">
                  <c:v>-0.36185811175804972</c:v>
                </c:pt>
                <c:pt idx="177">
                  <c:v>-0.6171675739238367</c:v>
                </c:pt>
                <c:pt idx="178">
                  <c:v>0.82295192617637092</c:v>
                </c:pt>
                <c:pt idx="179">
                  <c:v>-0.28322578060614134</c:v>
                </c:pt>
                <c:pt idx="180">
                  <c:v>-0.63979968241209129</c:v>
                </c:pt>
                <c:pt idx="181">
                  <c:v>-0.83969716794731575</c:v>
                </c:pt>
                <c:pt idx="182">
                  <c:v>-1.0637876560069</c:v>
                </c:pt>
                <c:pt idx="183">
                  <c:v>-0.4458704925133059</c:v>
                </c:pt>
                <c:pt idx="184">
                  <c:v>-0.95493375704394268</c:v>
                </c:pt>
                <c:pt idx="185">
                  <c:v>-0.96395310128244205</c:v>
                </c:pt>
                <c:pt idx="186">
                  <c:v>-1.0052761204769016</c:v>
                </c:pt>
                <c:pt idx="187">
                  <c:v>-1.0590364792928693</c:v>
                </c:pt>
                <c:pt idx="188">
                  <c:v>-1.0680558235313686</c:v>
                </c:pt>
                <c:pt idx="189">
                  <c:v>-2.0086860263847122</c:v>
                </c:pt>
                <c:pt idx="190">
                  <c:v>-2.4042733846304358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7A-F84C-A828-F68013319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524672"/>
        <c:axId val="1238526320"/>
      </c:scatterChart>
      <c:valAx>
        <c:axId val="123852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Region:DOC Douro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8526320"/>
        <c:crosses val="autoZero"/>
        <c:crossBetween val="midCat"/>
      </c:valAx>
      <c:valAx>
        <c:axId val="1238526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85246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Region:DOC Alentejo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2'!$U$2:$U$192</c:f>
              <c:numCache>
                <c:formatCode>General</c:formatCode>
                <c:ptCount val="191"/>
              </c:numCache>
            </c:numRef>
          </c:xVal>
          <c:yVal>
            <c:numRef>
              <c:f>'Model 2'!$C$35:$C$225</c:f>
              <c:numCache>
                <c:formatCode>General</c:formatCode>
                <c:ptCount val="191"/>
                <c:pt idx="0">
                  <c:v>1.4270181417453216</c:v>
                </c:pt>
                <c:pt idx="1">
                  <c:v>0.57176906230045077</c:v>
                </c:pt>
                <c:pt idx="2">
                  <c:v>0.28304519704645159</c:v>
                </c:pt>
                <c:pt idx="3">
                  <c:v>-2.4391397345950736</c:v>
                </c:pt>
                <c:pt idx="4">
                  <c:v>9.0718280182823463E-2</c:v>
                </c:pt>
                <c:pt idx="5">
                  <c:v>0.46548927786424699</c:v>
                </c:pt>
                <c:pt idx="6">
                  <c:v>0.42015529152027042</c:v>
                </c:pt>
                <c:pt idx="7">
                  <c:v>-0.59867955282410179</c:v>
                </c:pt>
                <c:pt idx="8">
                  <c:v>0.54993008871419136</c:v>
                </c:pt>
                <c:pt idx="9">
                  <c:v>0.21368821332385579</c:v>
                </c:pt>
                <c:pt idx="10">
                  <c:v>0.1348667902085019</c:v>
                </c:pt>
                <c:pt idx="11">
                  <c:v>0.40801093769078633</c:v>
                </c:pt>
                <c:pt idx="12">
                  <c:v>0.38900373363625107</c:v>
                </c:pt>
                <c:pt idx="13">
                  <c:v>-0.15993319078993906</c:v>
                </c:pt>
                <c:pt idx="14">
                  <c:v>0.34148572349991468</c:v>
                </c:pt>
                <c:pt idx="15">
                  <c:v>0.32247851944537587</c:v>
                </c:pt>
                <c:pt idx="16">
                  <c:v>5.2761858245915505E-2</c:v>
                </c:pt>
                <c:pt idx="17">
                  <c:v>0.76724277361876503</c:v>
                </c:pt>
                <c:pt idx="18">
                  <c:v>-0.39977811778990713</c:v>
                </c:pt>
                <c:pt idx="19">
                  <c:v>0.17761211525845155</c:v>
                </c:pt>
                <c:pt idx="20">
                  <c:v>0.15860491120391274</c:v>
                </c:pt>
                <c:pt idx="21">
                  <c:v>0.40931436834884138</c:v>
                </c:pt>
                <c:pt idx="22">
                  <c:v>0.65288359762895709</c:v>
                </c:pt>
                <c:pt idx="23">
                  <c:v>0.38316693642949318</c:v>
                </c:pt>
                <c:pt idx="24">
                  <c:v>0.63387639357442183</c:v>
                </c:pt>
                <c:pt idx="25">
                  <c:v>0.88458585071934692</c:v>
                </c:pt>
                <c:pt idx="26">
                  <c:v>0.68506658927448072</c:v>
                </c:pt>
                <c:pt idx="27">
                  <c:v>0.6565557831926796</c:v>
                </c:pt>
                <c:pt idx="28">
                  <c:v>-5.3517926190288279E-2</c:v>
                </c:pt>
                <c:pt idx="29">
                  <c:v>0.50634681073683652</c:v>
                </c:pt>
                <c:pt idx="30">
                  <c:v>0.20575596929311146</c:v>
                </c:pt>
                <c:pt idx="31">
                  <c:v>0.49684320870957066</c:v>
                </c:pt>
                <c:pt idx="32">
                  <c:v>0.50634681073683652</c:v>
                </c:pt>
                <c:pt idx="33">
                  <c:v>0.49684320870957066</c:v>
                </c:pt>
                <c:pt idx="34">
                  <c:v>2.2510890027852781E-2</c:v>
                </c:pt>
                <c:pt idx="35">
                  <c:v>0.2352059390637109</c:v>
                </c:pt>
                <c:pt idx="36">
                  <c:v>-8.2028732272092952E-2</c:v>
                </c:pt>
                <c:pt idx="37">
                  <c:v>1.3133633590738256</c:v>
                </c:pt>
                <c:pt idx="38">
                  <c:v>0.51800689260420185</c:v>
                </c:pt>
                <c:pt idx="39">
                  <c:v>0.51582286881183492</c:v>
                </c:pt>
                <c:pt idx="40">
                  <c:v>2.4120785778549703E-3</c:v>
                </c:pt>
                <c:pt idx="41">
                  <c:v>-7.0915234494144386E-3</c:v>
                </c:pt>
                <c:pt idx="42">
                  <c:v>-5.4609533585754377E-2</c:v>
                </c:pt>
                <c:pt idx="43">
                  <c:v>0.42190157539873141</c:v>
                </c:pt>
                <c:pt idx="44">
                  <c:v>-0.9011390459075983</c:v>
                </c:pt>
                <c:pt idx="45">
                  <c:v>0.48515150958039754</c:v>
                </c:pt>
                <c:pt idx="46">
                  <c:v>-4.4778210791260875E-2</c:v>
                </c:pt>
                <c:pt idx="47">
                  <c:v>0.55596663887276598</c:v>
                </c:pt>
                <c:pt idx="48">
                  <c:v>0.28624997767330029</c:v>
                </c:pt>
                <c:pt idx="49">
                  <c:v>0.27674637564603444</c:v>
                </c:pt>
                <c:pt idx="50">
                  <c:v>0.25773917159149917</c:v>
                </c:pt>
                <c:pt idx="51">
                  <c:v>-0.54190720997962316</c:v>
                </c:pt>
                <c:pt idx="52">
                  <c:v>0.47950458010364017</c:v>
                </c:pt>
                <c:pt idx="53">
                  <c:v>-0.51789684575104644</c:v>
                </c:pt>
                <c:pt idx="54">
                  <c:v>-3.2209855506518892E-2</c:v>
                </c:pt>
                <c:pt idx="55">
                  <c:v>-5.1217059561054157E-2</c:v>
                </c:pt>
                <c:pt idx="56">
                  <c:v>9.0662860182433747E-2</c:v>
                </c:pt>
                <c:pt idx="57">
                  <c:v>8.1159258155164338E-2</c:v>
                </c:pt>
                <c:pt idx="58">
                  <c:v>0.2752140551836284</c:v>
                </c:pt>
                <c:pt idx="59">
                  <c:v>0.15845237062434236</c:v>
                </c:pt>
                <c:pt idx="60">
                  <c:v>-0.23752957716166634</c:v>
                </c:pt>
                <c:pt idx="61">
                  <c:v>0.77899634363593506</c:v>
                </c:pt>
                <c:pt idx="62">
                  <c:v>0.76949274160866921</c:v>
                </c:pt>
                <c:pt idx="63">
                  <c:v>-0.23628325485448798</c:v>
                </c:pt>
                <c:pt idx="64">
                  <c:v>-3.1567912904293394E-3</c:v>
                </c:pt>
                <c:pt idx="65">
                  <c:v>-1.2660393317702301E-2</c:v>
                </c:pt>
                <c:pt idx="66">
                  <c:v>-3.1567912904293394E-3</c:v>
                </c:pt>
                <c:pt idx="67">
                  <c:v>-3.1667597372234013E-2</c:v>
                </c:pt>
                <c:pt idx="68">
                  <c:v>0.2475526658544922</c:v>
                </c:pt>
                <c:pt idx="69">
                  <c:v>-4.1171199399506975E-2</c:v>
                </c:pt>
                <c:pt idx="70">
                  <c:v>0.53479482317519356</c:v>
                </c:pt>
                <c:pt idx="71">
                  <c:v>0.29722715583092807</c:v>
                </c:pt>
                <c:pt idx="72">
                  <c:v>0.25050019606989338</c:v>
                </c:pt>
                <c:pt idx="73">
                  <c:v>-0.42155910520400397</c:v>
                </c:pt>
                <c:pt idx="74">
                  <c:v>0.28287646774641217</c:v>
                </c:pt>
                <c:pt idx="75">
                  <c:v>0.54414588462289082</c:v>
                </c:pt>
                <c:pt idx="76">
                  <c:v>0.22564691703605178</c:v>
                </c:pt>
                <c:pt idx="77">
                  <c:v>3.1959072054732474E-2</c:v>
                </c:pt>
                <c:pt idx="78">
                  <c:v>0.29343642747796217</c:v>
                </c:pt>
                <c:pt idx="79">
                  <c:v>0.5183565099612597</c:v>
                </c:pt>
                <c:pt idx="80">
                  <c:v>-3.0580414464928651E-2</c:v>
                </c:pt>
                <c:pt idx="81">
                  <c:v>-5.9091220546733325E-2</c:v>
                </c:pt>
                <c:pt idx="82">
                  <c:v>0.17261103254365473</c:v>
                </c:pt>
                <c:pt idx="83">
                  <c:v>-9.7105628655803855E-2</c:v>
                </c:pt>
                <c:pt idx="84">
                  <c:v>0.15214966450808909</c:v>
                </c:pt>
                <c:pt idx="85">
                  <c:v>0.14264606248081968</c:v>
                </c:pt>
                <c:pt idx="86">
                  <c:v>-0.12707059871863891</c:v>
                </c:pt>
                <c:pt idx="87">
                  <c:v>3.4123683697769636E-2</c:v>
                </c:pt>
                <c:pt idx="88">
                  <c:v>-0.19474281827216089</c:v>
                </c:pt>
                <c:pt idx="89">
                  <c:v>0.34552155782681027</c:v>
                </c:pt>
                <c:pt idx="90">
                  <c:v>0.19501099363849939</c:v>
                </c:pt>
                <c:pt idx="91">
                  <c:v>4.7294090545545231E-2</c:v>
                </c:pt>
                <c:pt idx="92">
                  <c:v>1.8783284463740557E-2</c:v>
                </c:pt>
                <c:pt idx="93">
                  <c:v>-9.7275216180605639E-3</c:v>
                </c:pt>
                <c:pt idx="94">
                  <c:v>-3.9502623950898652E-2</c:v>
                </c:pt>
                <c:pt idx="95">
                  <c:v>-4.9006225978164508E-2</c:v>
                </c:pt>
                <c:pt idx="96">
                  <c:v>-0.56072066158832001</c:v>
                </c:pt>
                <c:pt idx="97">
                  <c:v>-0.45830931393494012</c:v>
                </c:pt>
                <c:pt idx="98">
                  <c:v>-0.20759985679001147</c:v>
                </c:pt>
                <c:pt idx="99">
                  <c:v>6.6301294600080496E-2</c:v>
                </c:pt>
                <c:pt idx="100">
                  <c:v>0.28849994566320447</c:v>
                </c:pt>
                <c:pt idx="101">
                  <c:v>-0.3700584354574552</c:v>
                </c:pt>
                <c:pt idx="102">
                  <c:v>-0.11174196371693057</c:v>
                </c:pt>
                <c:pt idx="103">
                  <c:v>0.14999252338100533</c:v>
                </c:pt>
                <c:pt idx="104">
                  <c:v>0.25725060591302018</c:v>
                </c:pt>
                <c:pt idx="105">
                  <c:v>0.52696726711248587</c:v>
                </c:pt>
                <c:pt idx="106">
                  <c:v>0.89779507829393346</c:v>
                </c:pt>
                <c:pt idx="107">
                  <c:v>0.4031856924207311</c:v>
                </c:pt>
                <c:pt idx="108">
                  <c:v>0.33607892065264622</c:v>
                </c:pt>
                <c:pt idx="109">
                  <c:v>0.31707171659811095</c:v>
                </c:pt>
                <c:pt idx="110">
                  <c:v>-0.20761993022632197</c:v>
                </c:pt>
                <c:pt idx="111">
                  <c:v>0.65981596178671076</c:v>
                </c:pt>
                <c:pt idx="112">
                  <c:v>0.31239667764100076</c:v>
                </c:pt>
                <c:pt idx="113">
                  <c:v>-0.17659860245920278</c:v>
                </c:pt>
                <c:pt idx="114">
                  <c:v>0.59308280904908095</c:v>
                </c:pt>
                <c:pt idx="115">
                  <c:v>0.48910000652627694</c:v>
                </c:pt>
                <c:pt idx="116">
                  <c:v>0.35628954150629433</c:v>
                </c:pt>
                <c:pt idx="117">
                  <c:v>6.7565676252295148E-2</c:v>
                </c:pt>
                <c:pt idx="118">
                  <c:v>-0.22115818900170048</c:v>
                </c:pt>
                <c:pt idx="119">
                  <c:v>-0.43826582561242766</c:v>
                </c:pt>
                <c:pt idx="120">
                  <c:v>7.265669070469194E-2</c:v>
                </c:pt>
                <c:pt idx="121">
                  <c:v>0.21938334532681125</c:v>
                </c:pt>
                <c:pt idx="122">
                  <c:v>6.3569652555971246E-2</c:v>
                </c:pt>
                <c:pt idx="123">
                  <c:v>0.50796695468221564</c:v>
                </c:pt>
                <c:pt idx="124">
                  <c:v>-0.25136015123820066</c:v>
                </c:pt>
                <c:pt idx="125">
                  <c:v>-0.26086375326547007</c:v>
                </c:pt>
                <c:pt idx="126">
                  <c:v>-0.41282848143481132</c:v>
                </c:pt>
                <c:pt idx="127">
                  <c:v>-0.28937455934727119</c:v>
                </c:pt>
                <c:pt idx="128">
                  <c:v>-0.83026204572723117</c:v>
                </c:pt>
                <c:pt idx="129">
                  <c:v>-0.31933952941010624</c:v>
                </c:pt>
                <c:pt idx="130">
                  <c:v>-0.30838176340180645</c:v>
                </c:pt>
                <c:pt idx="131">
                  <c:v>-0.59855979263683778</c:v>
                </c:pt>
                <c:pt idx="132">
                  <c:v>-0.46220951148172418</c:v>
                </c:pt>
                <c:pt idx="133">
                  <c:v>-0.21150005433679553</c:v>
                </c:pt>
                <c:pt idx="134">
                  <c:v>-0.56801343003270333</c:v>
                </c:pt>
                <c:pt idx="135">
                  <c:v>-0.19249285028226026</c:v>
                </c:pt>
                <c:pt idx="136">
                  <c:v>-0.46220951148172418</c:v>
                </c:pt>
                <c:pt idx="137">
                  <c:v>-0.59797840009553838</c:v>
                </c:pt>
                <c:pt idx="138">
                  <c:v>2.6967267112485871E-2</c:v>
                </c:pt>
                <c:pt idx="139">
                  <c:v>-1.9638485998481059E-2</c:v>
                </c:pt>
                <c:pt idx="140">
                  <c:v>-7.6660098162086854E-2</c:v>
                </c:pt>
                <c:pt idx="141">
                  <c:v>-8.6163700189356263E-2</c:v>
                </c:pt>
                <c:pt idx="142">
                  <c:v>0.57617949301965687</c:v>
                </c:pt>
                <c:pt idx="143">
                  <c:v>-0.11640306921101384</c:v>
                </c:pt>
                <c:pt idx="144">
                  <c:v>0.13430638793391125</c:v>
                </c:pt>
                <c:pt idx="145">
                  <c:v>0.11384501989834561</c:v>
                </c:pt>
                <c:pt idx="146">
                  <c:v>0.36455447704327071</c:v>
                </c:pt>
                <c:pt idx="147">
                  <c:v>0.34554727298873544</c:v>
                </c:pt>
                <c:pt idx="148">
                  <c:v>0.33604367096146603</c:v>
                </c:pt>
                <c:pt idx="149">
                  <c:v>0.31703646690693077</c:v>
                </c:pt>
                <c:pt idx="150">
                  <c:v>0.30753286487966491</c:v>
                </c:pt>
                <c:pt idx="151">
                  <c:v>0.2980292628523955</c:v>
                </c:pt>
                <c:pt idx="152">
                  <c:v>0.28852566082512965</c:v>
                </c:pt>
                <c:pt idx="153">
                  <c:v>-0.22094269151095958</c:v>
                </c:pt>
                <c:pt idx="154">
                  <c:v>0.16781421817800179</c:v>
                </c:pt>
                <c:pt idx="155">
                  <c:v>0.15831061615073594</c:v>
                </c:pt>
                <c:pt idx="156">
                  <c:v>-0.58788136975077343</c:v>
                </c:pt>
                <c:pt idx="157">
                  <c:v>-0.6017975593529119</c:v>
                </c:pt>
                <c:pt idx="158">
                  <c:v>-0.42293072172043544</c:v>
                </c:pt>
                <c:pt idx="159">
                  <c:v>-0.23328104175089059</c:v>
                </c:pt>
                <c:pt idx="160">
                  <c:v>-0.1117085237333324</c:v>
                </c:pt>
                <c:pt idx="161">
                  <c:v>0.21660399508133565</c:v>
                </c:pt>
                <c:pt idx="162">
                  <c:v>-0.29286435725475357</c:v>
                </c:pt>
                <c:pt idx="163">
                  <c:v>0.19759679102680039</c:v>
                </c:pt>
                <c:pt idx="164">
                  <c:v>0.16908598494499572</c:v>
                </c:pt>
                <c:pt idx="165">
                  <c:v>-0.56888505907467746</c:v>
                </c:pt>
                <c:pt idx="166">
                  <c:v>-0.59739586515647858</c:v>
                </c:pt>
                <c:pt idx="167">
                  <c:v>-9.7431114847658762E-2</c:v>
                </c:pt>
                <c:pt idx="168">
                  <c:v>-0.64491387529281852</c:v>
                </c:pt>
                <c:pt idx="169">
                  <c:v>-0.17345993106579982</c:v>
                </c:pt>
                <c:pt idx="170">
                  <c:v>-0.22097794120213976</c:v>
                </c:pt>
                <c:pt idx="171">
                  <c:v>-0.58279035529837664</c:v>
                </c:pt>
                <c:pt idx="172">
                  <c:v>-0.48381366856769503</c:v>
                </c:pt>
                <c:pt idx="173">
                  <c:v>-7.7772115376848916E-2</c:v>
                </c:pt>
                <c:pt idx="174">
                  <c:v>-0.31317857776746294</c:v>
                </c:pt>
                <c:pt idx="175">
                  <c:v>-0.3226821797947288</c:v>
                </c:pt>
                <c:pt idx="176">
                  <c:v>-0.35119298587653347</c:v>
                </c:pt>
                <c:pt idx="177">
                  <c:v>-0.62121212576060181</c:v>
                </c:pt>
                <c:pt idx="178">
                  <c:v>0.80811506271433231</c:v>
                </c:pt>
                <c:pt idx="179">
                  <c:v>-0.26438880086412908</c:v>
                </c:pt>
                <c:pt idx="180">
                  <c:v>-0.60922202125636282</c:v>
                </c:pt>
                <c:pt idx="181">
                  <c:v>-0.8116195301178788</c:v>
                </c:pt>
                <c:pt idx="182">
                  <c:v>-1.092293957325646</c:v>
                </c:pt>
                <c:pt idx="183">
                  <c:v>-0.44875075831735955</c:v>
                </c:pt>
                <c:pt idx="184">
                  <c:v>-0.96612608389168209</c:v>
                </c:pt>
                <c:pt idx="185">
                  <c:v>-0.97562968591895149</c:v>
                </c:pt>
                <c:pt idx="186">
                  <c:v>-1.0188000750876913</c:v>
                </c:pt>
                <c:pt idx="187">
                  <c:v>-1.0529655185952684</c:v>
                </c:pt>
                <c:pt idx="188">
                  <c:v>-1.0624691206225343</c:v>
                </c:pt>
                <c:pt idx="189">
                  <c:v>-2.0127318370026508</c:v>
                </c:pt>
                <c:pt idx="190">
                  <c:v>-2.4253675752283161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92-6941-AB1F-51DEFE9C6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528896"/>
        <c:axId val="1201530576"/>
      </c:scatterChart>
      <c:valAx>
        <c:axId val="120152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Region:DOC Alentejo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1530576"/>
        <c:crosses val="autoZero"/>
        <c:crossBetween val="midCat"/>
      </c:valAx>
      <c:valAx>
        <c:axId val="1201530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15288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Year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2'!$V$2:$V$192</c:f>
              <c:numCache>
                <c:formatCode>General</c:formatCode>
                <c:ptCount val="191"/>
              </c:numCache>
            </c:numRef>
          </c:xVal>
          <c:yVal>
            <c:numRef>
              <c:f>'Model 2'!$C$35:$C$225</c:f>
              <c:numCache>
                <c:formatCode>General</c:formatCode>
                <c:ptCount val="191"/>
                <c:pt idx="0">
                  <c:v>1.4270181417453216</c:v>
                </c:pt>
                <c:pt idx="1">
                  <c:v>0.57176906230045077</c:v>
                </c:pt>
                <c:pt idx="2">
                  <c:v>0.28304519704645159</c:v>
                </c:pt>
                <c:pt idx="3">
                  <c:v>-2.4391397345950736</c:v>
                </c:pt>
                <c:pt idx="4">
                  <c:v>9.0718280182823463E-2</c:v>
                </c:pt>
                <c:pt idx="5">
                  <c:v>0.46548927786424699</c:v>
                </c:pt>
                <c:pt idx="6">
                  <c:v>0.42015529152027042</c:v>
                </c:pt>
                <c:pt idx="7">
                  <c:v>-0.59867955282410179</c:v>
                </c:pt>
                <c:pt idx="8">
                  <c:v>0.54993008871419136</c:v>
                </c:pt>
                <c:pt idx="9">
                  <c:v>0.21368821332385579</c:v>
                </c:pt>
                <c:pt idx="10">
                  <c:v>0.1348667902085019</c:v>
                </c:pt>
                <c:pt idx="11">
                  <c:v>0.40801093769078633</c:v>
                </c:pt>
                <c:pt idx="12">
                  <c:v>0.38900373363625107</c:v>
                </c:pt>
                <c:pt idx="13">
                  <c:v>-0.15993319078993906</c:v>
                </c:pt>
                <c:pt idx="14">
                  <c:v>0.34148572349991468</c:v>
                </c:pt>
                <c:pt idx="15">
                  <c:v>0.32247851944537587</c:v>
                </c:pt>
                <c:pt idx="16">
                  <c:v>5.2761858245915505E-2</c:v>
                </c:pt>
                <c:pt idx="17">
                  <c:v>0.76724277361876503</c:v>
                </c:pt>
                <c:pt idx="18">
                  <c:v>-0.39977811778990713</c:v>
                </c:pt>
                <c:pt idx="19">
                  <c:v>0.17761211525845155</c:v>
                </c:pt>
                <c:pt idx="20">
                  <c:v>0.15860491120391274</c:v>
                </c:pt>
                <c:pt idx="21">
                  <c:v>0.40931436834884138</c:v>
                </c:pt>
                <c:pt idx="22">
                  <c:v>0.65288359762895709</c:v>
                </c:pt>
                <c:pt idx="23">
                  <c:v>0.38316693642949318</c:v>
                </c:pt>
                <c:pt idx="24">
                  <c:v>0.63387639357442183</c:v>
                </c:pt>
                <c:pt idx="25">
                  <c:v>0.88458585071934692</c:v>
                </c:pt>
                <c:pt idx="26">
                  <c:v>0.68506658927448072</c:v>
                </c:pt>
                <c:pt idx="27">
                  <c:v>0.6565557831926796</c:v>
                </c:pt>
                <c:pt idx="28">
                  <c:v>-5.3517926190288279E-2</c:v>
                </c:pt>
                <c:pt idx="29">
                  <c:v>0.50634681073683652</c:v>
                </c:pt>
                <c:pt idx="30">
                  <c:v>0.20575596929311146</c:v>
                </c:pt>
                <c:pt idx="31">
                  <c:v>0.49684320870957066</c:v>
                </c:pt>
                <c:pt idx="32">
                  <c:v>0.50634681073683652</c:v>
                </c:pt>
                <c:pt idx="33">
                  <c:v>0.49684320870957066</c:v>
                </c:pt>
                <c:pt idx="34">
                  <c:v>2.2510890027852781E-2</c:v>
                </c:pt>
                <c:pt idx="35">
                  <c:v>0.2352059390637109</c:v>
                </c:pt>
                <c:pt idx="36">
                  <c:v>-8.2028732272092952E-2</c:v>
                </c:pt>
                <c:pt idx="37">
                  <c:v>1.3133633590738256</c:v>
                </c:pt>
                <c:pt idx="38">
                  <c:v>0.51800689260420185</c:v>
                </c:pt>
                <c:pt idx="39">
                  <c:v>0.51582286881183492</c:v>
                </c:pt>
                <c:pt idx="40">
                  <c:v>2.4120785778549703E-3</c:v>
                </c:pt>
                <c:pt idx="41">
                  <c:v>-7.0915234494144386E-3</c:v>
                </c:pt>
                <c:pt idx="42">
                  <c:v>-5.4609533585754377E-2</c:v>
                </c:pt>
                <c:pt idx="43">
                  <c:v>0.42190157539873141</c:v>
                </c:pt>
                <c:pt idx="44">
                  <c:v>-0.9011390459075983</c:v>
                </c:pt>
                <c:pt idx="45">
                  <c:v>0.48515150958039754</c:v>
                </c:pt>
                <c:pt idx="46">
                  <c:v>-4.4778210791260875E-2</c:v>
                </c:pt>
                <c:pt idx="47">
                  <c:v>0.55596663887276598</c:v>
                </c:pt>
                <c:pt idx="48">
                  <c:v>0.28624997767330029</c:v>
                </c:pt>
                <c:pt idx="49">
                  <c:v>0.27674637564603444</c:v>
                </c:pt>
                <c:pt idx="50">
                  <c:v>0.25773917159149917</c:v>
                </c:pt>
                <c:pt idx="51">
                  <c:v>-0.54190720997962316</c:v>
                </c:pt>
                <c:pt idx="52">
                  <c:v>0.47950458010364017</c:v>
                </c:pt>
                <c:pt idx="53">
                  <c:v>-0.51789684575104644</c:v>
                </c:pt>
                <c:pt idx="54">
                  <c:v>-3.2209855506518892E-2</c:v>
                </c:pt>
                <c:pt idx="55">
                  <c:v>-5.1217059561054157E-2</c:v>
                </c:pt>
                <c:pt idx="56">
                  <c:v>9.0662860182433747E-2</c:v>
                </c:pt>
                <c:pt idx="57">
                  <c:v>8.1159258155164338E-2</c:v>
                </c:pt>
                <c:pt idx="58">
                  <c:v>0.2752140551836284</c:v>
                </c:pt>
                <c:pt idx="59">
                  <c:v>0.15845237062434236</c:v>
                </c:pt>
                <c:pt idx="60">
                  <c:v>-0.23752957716166634</c:v>
                </c:pt>
                <c:pt idx="61">
                  <c:v>0.77899634363593506</c:v>
                </c:pt>
                <c:pt idx="62">
                  <c:v>0.76949274160866921</c:v>
                </c:pt>
                <c:pt idx="63">
                  <c:v>-0.23628325485448798</c:v>
                </c:pt>
                <c:pt idx="64">
                  <c:v>-3.1567912904293394E-3</c:v>
                </c:pt>
                <c:pt idx="65">
                  <c:v>-1.2660393317702301E-2</c:v>
                </c:pt>
                <c:pt idx="66">
                  <c:v>-3.1567912904293394E-3</c:v>
                </c:pt>
                <c:pt idx="67">
                  <c:v>-3.1667597372234013E-2</c:v>
                </c:pt>
                <c:pt idx="68">
                  <c:v>0.2475526658544922</c:v>
                </c:pt>
                <c:pt idx="69">
                  <c:v>-4.1171199399506975E-2</c:v>
                </c:pt>
                <c:pt idx="70">
                  <c:v>0.53479482317519356</c:v>
                </c:pt>
                <c:pt idx="71">
                  <c:v>0.29722715583092807</c:v>
                </c:pt>
                <c:pt idx="72">
                  <c:v>0.25050019606989338</c:v>
                </c:pt>
                <c:pt idx="73">
                  <c:v>-0.42155910520400397</c:v>
                </c:pt>
                <c:pt idx="74">
                  <c:v>0.28287646774641217</c:v>
                </c:pt>
                <c:pt idx="75">
                  <c:v>0.54414588462289082</c:v>
                </c:pt>
                <c:pt idx="76">
                  <c:v>0.22564691703605178</c:v>
                </c:pt>
                <c:pt idx="77">
                  <c:v>3.1959072054732474E-2</c:v>
                </c:pt>
                <c:pt idx="78">
                  <c:v>0.29343642747796217</c:v>
                </c:pt>
                <c:pt idx="79">
                  <c:v>0.5183565099612597</c:v>
                </c:pt>
                <c:pt idx="80">
                  <c:v>-3.0580414464928651E-2</c:v>
                </c:pt>
                <c:pt idx="81">
                  <c:v>-5.9091220546733325E-2</c:v>
                </c:pt>
                <c:pt idx="82">
                  <c:v>0.17261103254365473</c:v>
                </c:pt>
                <c:pt idx="83">
                  <c:v>-9.7105628655803855E-2</c:v>
                </c:pt>
                <c:pt idx="84">
                  <c:v>0.15214966450808909</c:v>
                </c:pt>
                <c:pt idx="85">
                  <c:v>0.14264606248081968</c:v>
                </c:pt>
                <c:pt idx="86">
                  <c:v>-0.12707059871863891</c:v>
                </c:pt>
                <c:pt idx="87">
                  <c:v>3.4123683697769636E-2</c:v>
                </c:pt>
                <c:pt idx="88">
                  <c:v>-0.19474281827216089</c:v>
                </c:pt>
                <c:pt idx="89">
                  <c:v>0.34552155782681027</c:v>
                </c:pt>
                <c:pt idx="90">
                  <c:v>0.19501099363849939</c:v>
                </c:pt>
                <c:pt idx="91">
                  <c:v>4.7294090545545231E-2</c:v>
                </c:pt>
                <c:pt idx="92">
                  <c:v>1.8783284463740557E-2</c:v>
                </c:pt>
                <c:pt idx="93">
                  <c:v>-9.7275216180605639E-3</c:v>
                </c:pt>
                <c:pt idx="94">
                  <c:v>-3.9502623950898652E-2</c:v>
                </c:pt>
                <c:pt idx="95">
                  <c:v>-4.9006225978164508E-2</c:v>
                </c:pt>
                <c:pt idx="96">
                  <c:v>-0.56072066158832001</c:v>
                </c:pt>
                <c:pt idx="97">
                  <c:v>-0.45830931393494012</c:v>
                </c:pt>
                <c:pt idx="98">
                  <c:v>-0.20759985679001147</c:v>
                </c:pt>
                <c:pt idx="99">
                  <c:v>6.6301294600080496E-2</c:v>
                </c:pt>
                <c:pt idx="100">
                  <c:v>0.28849994566320447</c:v>
                </c:pt>
                <c:pt idx="101">
                  <c:v>-0.3700584354574552</c:v>
                </c:pt>
                <c:pt idx="102">
                  <c:v>-0.11174196371693057</c:v>
                </c:pt>
                <c:pt idx="103">
                  <c:v>0.14999252338100533</c:v>
                </c:pt>
                <c:pt idx="104">
                  <c:v>0.25725060591302018</c:v>
                </c:pt>
                <c:pt idx="105">
                  <c:v>0.52696726711248587</c:v>
                </c:pt>
                <c:pt idx="106">
                  <c:v>0.89779507829393346</c:v>
                </c:pt>
                <c:pt idx="107">
                  <c:v>0.4031856924207311</c:v>
                </c:pt>
                <c:pt idx="108">
                  <c:v>0.33607892065264622</c:v>
                </c:pt>
                <c:pt idx="109">
                  <c:v>0.31707171659811095</c:v>
                </c:pt>
                <c:pt idx="110">
                  <c:v>-0.20761993022632197</c:v>
                </c:pt>
                <c:pt idx="111">
                  <c:v>0.65981596178671076</c:v>
                </c:pt>
                <c:pt idx="112">
                  <c:v>0.31239667764100076</c:v>
                </c:pt>
                <c:pt idx="113">
                  <c:v>-0.17659860245920278</c:v>
                </c:pt>
                <c:pt idx="114">
                  <c:v>0.59308280904908095</c:v>
                </c:pt>
                <c:pt idx="115">
                  <c:v>0.48910000652627694</c:v>
                </c:pt>
                <c:pt idx="116">
                  <c:v>0.35628954150629433</c:v>
                </c:pt>
                <c:pt idx="117">
                  <c:v>6.7565676252295148E-2</c:v>
                </c:pt>
                <c:pt idx="118">
                  <c:v>-0.22115818900170048</c:v>
                </c:pt>
                <c:pt idx="119">
                  <c:v>-0.43826582561242766</c:v>
                </c:pt>
                <c:pt idx="120">
                  <c:v>7.265669070469194E-2</c:v>
                </c:pt>
                <c:pt idx="121">
                  <c:v>0.21938334532681125</c:v>
                </c:pt>
                <c:pt idx="122">
                  <c:v>6.3569652555971246E-2</c:v>
                </c:pt>
                <c:pt idx="123">
                  <c:v>0.50796695468221564</c:v>
                </c:pt>
                <c:pt idx="124">
                  <c:v>-0.25136015123820066</c:v>
                </c:pt>
                <c:pt idx="125">
                  <c:v>-0.26086375326547007</c:v>
                </c:pt>
                <c:pt idx="126">
                  <c:v>-0.41282848143481132</c:v>
                </c:pt>
                <c:pt idx="127">
                  <c:v>-0.28937455934727119</c:v>
                </c:pt>
                <c:pt idx="128">
                  <c:v>-0.83026204572723117</c:v>
                </c:pt>
                <c:pt idx="129">
                  <c:v>-0.31933952941010624</c:v>
                </c:pt>
                <c:pt idx="130">
                  <c:v>-0.30838176340180645</c:v>
                </c:pt>
                <c:pt idx="131">
                  <c:v>-0.59855979263683778</c:v>
                </c:pt>
                <c:pt idx="132">
                  <c:v>-0.46220951148172418</c:v>
                </c:pt>
                <c:pt idx="133">
                  <c:v>-0.21150005433679553</c:v>
                </c:pt>
                <c:pt idx="134">
                  <c:v>-0.56801343003270333</c:v>
                </c:pt>
                <c:pt idx="135">
                  <c:v>-0.19249285028226026</c:v>
                </c:pt>
                <c:pt idx="136">
                  <c:v>-0.46220951148172418</c:v>
                </c:pt>
                <c:pt idx="137">
                  <c:v>-0.59797840009553838</c:v>
                </c:pt>
                <c:pt idx="138">
                  <c:v>2.6967267112485871E-2</c:v>
                </c:pt>
                <c:pt idx="139">
                  <c:v>-1.9638485998481059E-2</c:v>
                </c:pt>
                <c:pt idx="140">
                  <c:v>-7.6660098162086854E-2</c:v>
                </c:pt>
                <c:pt idx="141">
                  <c:v>-8.6163700189356263E-2</c:v>
                </c:pt>
                <c:pt idx="142">
                  <c:v>0.57617949301965687</c:v>
                </c:pt>
                <c:pt idx="143">
                  <c:v>-0.11640306921101384</c:v>
                </c:pt>
                <c:pt idx="144">
                  <c:v>0.13430638793391125</c:v>
                </c:pt>
                <c:pt idx="145">
                  <c:v>0.11384501989834561</c:v>
                </c:pt>
                <c:pt idx="146">
                  <c:v>0.36455447704327071</c:v>
                </c:pt>
                <c:pt idx="147">
                  <c:v>0.34554727298873544</c:v>
                </c:pt>
                <c:pt idx="148">
                  <c:v>0.33604367096146603</c:v>
                </c:pt>
                <c:pt idx="149">
                  <c:v>0.31703646690693077</c:v>
                </c:pt>
                <c:pt idx="150">
                  <c:v>0.30753286487966491</c:v>
                </c:pt>
                <c:pt idx="151">
                  <c:v>0.2980292628523955</c:v>
                </c:pt>
                <c:pt idx="152">
                  <c:v>0.28852566082512965</c:v>
                </c:pt>
                <c:pt idx="153">
                  <c:v>-0.22094269151095958</c:v>
                </c:pt>
                <c:pt idx="154">
                  <c:v>0.16781421817800179</c:v>
                </c:pt>
                <c:pt idx="155">
                  <c:v>0.15831061615073594</c:v>
                </c:pt>
                <c:pt idx="156">
                  <c:v>-0.58788136975077343</c:v>
                </c:pt>
                <c:pt idx="157">
                  <c:v>-0.6017975593529119</c:v>
                </c:pt>
                <c:pt idx="158">
                  <c:v>-0.42293072172043544</c:v>
                </c:pt>
                <c:pt idx="159">
                  <c:v>-0.23328104175089059</c:v>
                </c:pt>
                <c:pt idx="160">
                  <c:v>-0.1117085237333324</c:v>
                </c:pt>
                <c:pt idx="161">
                  <c:v>0.21660399508133565</c:v>
                </c:pt>
                <c:pt idx="162">
                  <c:v>-0.29286435725475357</c:v>
                </c:pt>
                <c:pt idx="163">
                  <c:v>0.19759679102680039</c:v>
                </c:pt>
                <c:pt idx="164">
                  <c:v>0.16908598494499572</c:v>
                </c:pt>
                <c:pt idx="165">
                  <c:v>-0.56888505907467746</c:v>
                </c:pt>
                <c:pt idx="166">
                  <c:v>-0.59739586515647858</c:v>
                </c:pt>
                <c:pt idx="167">
                  <c:v>-9.7431114847658762E-2</c:v>
                </c:pt>
                <c:pt idx="168">
                  <c:v>-0.64491387529281852</c:v>
                </c:pt>
                <c:pt idx="169">
                  <c:v>-0.17345993106579982</c:v>
                </c:pt>
                <c:pt idx="170">
                  <c:v>-0.22097794120213976</c:v>
                </c:pt>
                <c:pt idx="171">
                  <c:v>-0.58279035529837664</c:v>
                </c:pt>
                <c:pt idx="172">
                  <c:v>-0.48381366856769503</c:v>
                </c:pt>
                <c:pt idx="173">
                  <c:v>-7.7772115376848916E-2</c:v>
                </c:pt>
                <c:pt idx="174">
                  <c:v>-0.31317857776746294</c:v>
                </c:pt>
                <c:pt idx="175">
                  <c:v>-0.3226821797947288</c:v>
                </c:pt>
                <c:pt idx="176">
                  <c:v>-0.35119298587653347</c:v>
                </c:pt>
                <c:pt idx="177">
                  <c:v>-0.62121212576060181</c:v>
                </c:pt>
                <c:pt idx="178">
                  <c:v>0.80811506271433231</c:v>
                </c:pt>
                <c:pt idx="179">
                  <c:v>-0.26438880086412908</c:v>
                </c:pt>
                <c:pt idx="180">
                  <c:v>-0.60922202125636282</c:v>
                </c:pt>
                <c:pt idx="181">
                  <c:v>-0.8116195301178788</c:v>
                </c:pt>
                <c:pt idx="182">
                  <c:v>-1.092293957325646</c:v>
                </c:pt>
                <c:pt idx="183">
                  <c:v>-0.44875075831735955</c:v>
                </c:pt>
                <c:pt idx="184">
                  <c:v>-0.96612608389168209</c:v>
                </c:pt>
                <c:pt idx="185">
                  <c:v>-0.97562968591895149</c:v>
                </c:pt>
                <c:pt idx="186">
                  <c:v>-1.0188000750876913</c:v>
                </c:pt>
                <c:pt idx="187">
                  <c:v>-1.0529655185952684</c:v>
                </c:pt>
                <c:pt idx="188">
                  <c:v>-1.0624691206225343</c:v>
                </c:pt>
                <c:pt idx="189">
                  <c:v>-2.0127318370026508</c:v>
                </c:pt>
                <c:pt idx="190">
                  <c:v>-2.4253675752283161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00-5947-BD14-41B12E190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003920"/>
        <c:axId val="1250005568"/>
      </c:scatterChart>
      <c:valAx>
        <c:axId val="125000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0005568"/>
        <c:crosses val="autoZero"/>
        <c:crossBetween val="midCat"/>
      </c:valAx>
      <c:valAx>
        <c:axId val="1250005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00039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Color:Red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2'!$W$2:$W$192</c:f>
              <c:numCache>
                <c:formatCode>General</c:formatCode>
                <c:ptCount val="191"/>
              </c:numCache>
            </c:numRef>
          </c:xVal>
          <c:yVal>
            <c:numRef>
              <c:f>'Model 2'!$C$35:$C$225</c:f>
              <c:numCache>
                <c:formatCode>General</c:formatCode>
                <c:ptCount val="191"/>
                <c:pt idx="0">
                  <c:v>1.4270181417453216</c:v>
                </c:pt>
                <c:pt idx="1">
                  <c:v>0.57176906230045077</c:v>
                </c:pt>
                <c:pt idx="2">
                  <c:v>0.28304519704645159</c:v>
                </c:pt>
                <c:pt idx="3">
                  <c:v>-2.4391397345950736</c:v>
                </c:pt>
                <c:pt idx="4">
                  <c:v>9.0718280182823463E-2</c:v>
                </c:pt>
                <c:pt idx="5">
                  <c:v>0.46548927786424699</c:v>
                </c:pt>
                <c:pt idx="6">
                  <c:v>0.42015529152027042</c:v>
                </c:pt>
                <c:pt idx="7">
                  <c:v>-0.59867955282410179</c:v>
                </c:pt>
                <c:pt idx="8">
                  <c:v>0.54993008871419136</c:v>
                </c:pt>
                <c:pt idx="9">
                  <c:v>0.21368821332385579</c:v>
                </c:pt>
                <c:pt idx="10">
                  <c:v>0.1348667902085019</c:v>
                </c:pt>
                <c:pt idx="11">
                  <c:v>0.40801093769078633</c:v>
                </c:pt>
                <c:pt idx="12">
                  <c:v>0.38900373363625107</c:v>
                </c:pt>
                <c:pt idx="13">
                  <c:v>-0.15993319078993906</c:v>
                </c:pt>
                <c:pt idx="14">
                  <c:v>0.34148572349991468</c:v>
                </c:pt>
                <c:pt idx="15">
                  <c:v>0.32247851944537587</c:v>
                </c:pt>
                <c:pt idx="16">
                  <c:v>5.2761858245915505E-2</c:v>
                </c:pt>
                <c:pt idx="17">
                  <c:v>0.76724277361876503</c:v>
                </c:pt>
                <c:pt idx="18">
                  <c:v>-0.39977811778990713</c:v>
                </c:pt>
                <c:pt idx="19">
                  <c:v>0.17761211525845155</c:v>
                </c:pt>
                <c:pt idx="20">
                  <c:v>0.15860491120391274</c:v>
                </c:pt>
                <c:pt idx="21">
                  <c:v>0.40931436834884138</c:v>
                </c:pt>
                <c:pt idx="22">
                  <c:v>0.65288359762895709</c:v>
                </c:pt>
                <c:pt idx="23">
                  <c:v>0.38316693642949318</c:v>
                </c:pt>
                <c:pt idx="24">
                  <c:v>0.63387639357442183</c:v>
                </c:pt>
                <c:pt idx="25">
                  <c:v>0.88458585071934692</c:v>
                </c:pt>
                <c:pt idx="26">
                  <c:v>0.68506658927448072</c:v>
                </c:pt>
                <c:pt idx="27">
                  <c:v>0.6565557831926796</c:v>
                </c:pt>
                <c:pt idx="28">
                  <c:v>-5.3517926190288279E-2</c:v>
                </c:pt>
                <c:pt idx="29">
                  <c:v>0.50634681073683652</c:v>
                </c:pt>
                <c:pt idx="30">
                  <c:v>0.20575596929311146</c:v>
                </c:pt>
                <c:pt idx="31">
                  <c:v>0.49684320870957066</c:v>
                </c:pt>
                <c:pt idx="32">
                  <c:v>0.50634681073683652</c:v>
                </c:pt>
                <c:pt idx="33">
                  <c:v>0.49684320870957066</c:v>
                </c:pt>
                <c:pt idx="34">
                  <c:v>2.2510890027852781E-2</c:v>
                </c:pt>
                <c:pt idx="35">
                  <c:v>0.2352059390637109</c:v>
                </c:pt>
                <c:pt idx="36">
                  <c:v>-8.2028732272092952E-2</c:v>
                </c:pt>
                <c:pt idx="37">
                  <c:v>1.3133633590738256</c:v>
                </c:pt>
                <c:pt idx="38">
                  <c:v>0.51800689260420185</c:v>
                </c:pt>
                <c:pt idx="39">
                  <c:v>0.51582286881183492</c:v>
                </c:pt>
                <c:pt idx="40">
                  <c:v>2.4120785778549703E-3</c:v>
                </c:pt>
                <c:pt idx="41">
                  <c:v>-7.0915234494144386E-3</c:v>
                </c:pt>
                <c:pt idx="42">
                  <c:v>-5.4609533585754377E-2</c:v>
                </c:pt>
                <c:pt idx="43">
                  <c:v>0.42190157539873141</c:v>
                </c:pt>
                <c:pt idx="44">
                  <c:v>-0.9011390459075983</c:v>
                </c:pt>
                <c:pt idx="45">
                  <c:v>0.48515150958039754</c:v>
                </c:pt>
                <c:pt idx="46">
                  <c:v>-4.4778210791260875E-2</c:v>
                </c:pt>
                <c:pt idx="47">
                  <c:v>0.55596663887276598</c:v>
                </c:pt>
                <c:pt idx="48">
                  <c:v>0.28624997767330029</c:v>
                </c:pt>
                <c:pt idx="49">
                  <c:v>0.27674637564603444</c:v>
                </c:pt>
                <c:pt idx="50">
                  <c:v>0.25773917159149917</c:v>
                </c:pt>
                <c:pt idx="51">
                  <c:v>-0.54190720997962316</c:v>
                </c:pt>
                <c:pt idx="52">
                  <c:v>0.47950458010364017</c:v>
                </c:pt>
                <c:pt idx="53">
                  <c:v>-0.51789684575104644</c:v>
                </c:pt>
                <c:pt idx="54">
                  <c:v>-3.2209855506518892E-2</c:v>
                </c:pt>
                <c:pt idx="55">
                  <c:v>-5.1217059561054157E-2</c:v>
                </c:pt>
                <c:pt idx="56">
                  <c:v>9.0662860182433747E-2</c:v>
                </c:pt>
                <c:pt idx="57">
                  <c:v>8.1159258155164338E-2</c:v>
                </c:pt>
                <c:pt idx="58">
                  <c:v>0.2752140551836284</c:v>
                </c:pt>
                <c:pt idx="59">
                  <c:v>0.15845237062434236</c:v>
                </c:pt>
                <c:pt idx="60">
                  <c:v>-0.23752957716166634</c:v>
                </c:pt>
                <c:pt idx="61">
                  <c:v>0.77899634363593506</c:v>
                </c:pt>
                <c:pt idx="62">
                  <c:v>0.76949274160866921</c:v>
                </c:pt>
                <c:pt idx="63">
                  <c:v>-0.23628325485448798</c:v>
                </c:pt>
                <c:pt idx="64">
                  <c:v>-3.1567912904293394E-3</c:v>
                </c:pt>
                <c:pt idx="65">
                  <c:v>-1.2660393317702301E-2</c:v>
                </c:pt>
                <c:pt idx="66">
                  <c:v>-3.1567912904293394E-3</c:v>
                </c:pt>
                <c:pt idx="67">
                  <c:v>-3.1667597372234013E-2</c:v>
                </c:pt>
                <c:pt idx="68">
                  <c:v>0.2475526658544922</c:v>
                </c:pt>
                <c:pt idx="69">
                  <c:v>-4.1171199399506975E-2</c:v>
                </c:pt>
                <c:pt idx="70">
                  <c:v>0.53479482317519356</c:v>
                </c:pt>
                <c:pt idx="71">
                  <c:v>0.29722715583092807</c:v>
                </c:pt>
                <c:pt idx="72">
                  <c:v>0.25050019606989338</c:v>
                </c:pt>
                <c:pt idx="73">
                  <c:v>-0.42155910520400397</c:v>
                </c:pt>
                <c:pt idx="74">
                  <c:v>0.28287646774641217</c:v>
                </c:pt>
                <c:pt idx="75">
                  <c:v>0.54414588462289082</c:v>
                </c:pt>
                <c:pt idx="76">
                  <c:v>0.22564691703605178</c:v>
                </c:pt>
                <c:pt idx="77">
                  <c:v>3.1959072054732474E-2</c:v>
                </c:pt>
                <c:pt idx="78">
                  <c:v>0.29343642747796217</c:v>
                </c:pt>
                <c:pt idx="79">
                  <c:v>0.5183565099612597</c:v>
                </c:pt>
                <c:pt idx="80">
                  <c:v>-3.0580414464928651E-2</c:v>
                </c:pt>
                <c:pt idx="81">
                  <c:v>-5.9091220546733325E-2</c:v>
                </c:pt>
                <c:pt idx="82">
                  <c:v>0.17261103254365473</c:v>
                </c:pt>
                <c:pt idx="83">
                  <c:v>-9.7105628655803855E-2</c:v>
                </c:pt>
                <c:pt idx="84">
                  <c:v>0.15214966450808909</c:v>
                </c:pt>
                <c:pt idx="85">
                  <c:v>0.14264606248081968</c:v>
                </c:pt>
                <c:pt idx="86">
                  <c:v>-0.12707059871863891</c:v>
                </c:pt>
                <c:pt idx="87">
                  <c:v>3.4123683697769636E-2</c:v>
                </c:pt>
                <c:pt idx="88">
                  <c:v>-0.19474281827216089</c:v>
                </c:pt>
                <c:pt idx="89">
                  <c:v>0.34552155782681027</c:v>
                </c:pt>
                <c:pt idx="90">
                  <c:v>0.19501099363849939</c:v>
                </c:pt>
                <c:pt idx="91">
                  <c:v>4.7294090545545231E-2</c:v>
                </c:pt>
                <c:pt idx="92">
                  <c:v>1.8783284463740557E-2</c:v>
                </c:pt>
                <c:pt idx="93">
                  <c:v>-9.7275216180605639E-3</c:v>
                </c:pt>
                <c:pt idx="94">
                  <c:v>-3.9502623950898652E-2</c:v>
                </c:pt>
                <c:pt idx="95">
                  <c:v>-4.9006225978164508E-2</c:v>
                </c:pt>
                <c:pt idx="96">
                  <c:v>-0.56072066158832001</c:v>
                </c:pt>
                <c:pt idx="97">
                  <c:v>-0.45830931393494012</c:v>
                </c:pt>
                <c:pt idx="98">
                  <c:v>-0.20759985679001147</c:v>
                </c:pt>
                <c:pt idx="99">
                  <c:v>6.6301294600080496E-2</c:v>
                </c:pt>
                <c:pt idx="100">
                  <c:v>0.28849994566320447</c:v>
                </c:pt>
                <c:pt idx="101">
                  <c:v>-0.3700584354574552</c:v>
                </c:pt>
                <c:pt idx="102">
                  <c:v>-0.11174196371693057</c:v>
                </c:pt>
                <c:pt idx="103">
                  <c:v>0.14999252338100533</c:v>
                </c:pt>
                <c:pt idx="104">
                  <c:v>0.25725060591302018</c:v>
                </c:pt>
                <c:pt idx="105">
                  <c:v>0.52696726711248587</c:v>
                </c:pt>
                <c:pt idx="106">
                  <c:v>0.89779507829393346</c:v>
                </c:pt>
                <c:pt idx="107">
                  <c:v>0.4031856924207311</c:v>
                </c:pt>
                <c:pt idx="108">
                  <c:v>0.33607892065264622</c:v>
                </c:pt>
                <c:pt idx="109">
                  <c:v>0.31707171659811095</c:v>
                </c:pt>
                <c:pt idx="110">
                  <c:v>-0.20761993022632197</c:v>
                </c:pt>
                <c:pt idx="111">
                  <c:v>0.65981596178671076</c:v>
                </c:pt>
                <c:pt idx="112">
                  <c:v>0.31239667764100076</c:v>
                </c:pt>
                <c:pt idx="113">
                  <c:v>-0.17659860245920278</c:v>
                </c:pt>
                <c:pt idx="114">
                  <c:v>0.59308280904908095</c:v>
                </c:pt>
                <c:pt idx="115">
                  <c:v>0.48910000652627694</c:v>
                </c:pt>
                <c:pt idx="116">
                  <c:v>0.35628954150629433</c:v>
                </c:pt>
                <c:pt idx="117">
                  <c:v>6.7565676252295148E-2</c:v>
                </c:pt>
                <c:pt idx="118">
                  <c:v>-0.22115818900170048</c:v>
                </c:pt>
                <c:pt idx="119">
                  <c:v>-0.43826582561242766</c:v>
                </c:pt>
                <c:pt idx="120">
                  <c:v>7.265669070469194E-2</c:v>
                </c:pt>
                <c:pt idx="121">
                  <c:v>0.21938334532681125</c:v>
                </c:pt>
                <c:pt idx="122">
                  <c:v>6.3569652555971246E-2</c:v>
                </c:pt>
                <c:pt idx="123">
                  <c:v>0.50796695468221564</c:v>
                </c:pt>
                <c:pt idx="124">
                  <c:v>-0.25136015123820066</c:v>
                </c:pt>
                <c:pt idx="125">
                  <c:v>-0.26086375326547007</c:v>
                </c:pt>
                <c:pt idx="126">
                  <c:v>-0.41282848143481132</c:v>
                </c:pt>
                <c:pt idx="127">
                  <c:v>-0.28937455934727119</c:v>
                </c:pt>
                <c:pt idx="128">
                  <c:v>-0.83026204572723117</c:v>
                </c:pt>
                <c:pt idx="129">
                  <c:v>-0.31933952941010624</c:v>
                </c:pt>
                <c:pt idx="130">
                  <c:v>-0.30838176340180645</c:v>
                </c:pt>
                <c:pt idx="131">
                  <c:v>-0.59855979263683778</c:v>
                </c:pt>
                <c:pt idx="132">
                  <c:v>-0.46220951148172418</c:v>
                </c:pt>
                <c:pt idx="133">
                  <c:v>-0.21150005433679553</c:v>
                </c:pt>
                <c:pt idx="134">
                  <c:v>-0.56801343003270333</c:v>
                </c:pt>
                <c:pt idx="135">
                  <c:v>-0.19249285028226026</c:v>
                </c:pt>
                <c:pt idx="136">
                  <c:v>-0.46220951148172418</c:v>
                </c:pt>
                <c:pt idx="137">
                  <c:v>-0.59797840009553838</c:v>
                </c:pt>
                <c:pt idx="138">
                  <c:v>2.6967267112485871E-2</c:v>
                </c:pt>
                <c:pt idx="139">
                  <c:v>-1.9638485998481059E-2</c:v>
                </c:pt>
                <c:pt idx="140">
                  <c:v>-7.6660098162086854E-2</c:v>
                </c:pt>
                <c:pt idx="141">
                  <c:v>-8.6163700189356263E-2</c:v>
                </c:pt>
                <c:pt idx="142">
                  <c:v>0.57617949301965687</c:v>
                </c:pt>
                <c:pt idx="143">
                  <c:v>-0.11640306921101384</c:v>
                </c:pt>
                <c:pt idx="144">
                  <c:v>0.13430638793391125</c:v>
                </c:pt>
                <c:pt idx="145">
                  <c:v>0.11384501989834561</c:v>
                </c:pt>
                <c:pt idx="146">
                  <c:v>0.36455447704327071</c:v>
                </c:pt>
                <c:pt idx="147">
                  <c:v>0.34554727298873544</c:v>
                </c:pt>
                <c:pt idx="148">
                  <c:v>0.33604367096146603</c:v>
                </c:pt>
                <c:pt idx="149">
                  <c:v>0.31703646690693077</c:v>
                </c:pt>
                <c:pt idx="150">
                  <c:v>0.30753286487966491</c:v>
                </c:pt>
                <c:pt idx="151">
                  <c:v>0.2980292628523955</c:v>
                </c:pt>
                <c:pt idx="152">
                  <c:v>0.28852566082512965</c:v>
                </c:pt>
                <c:pt idx="153">
                  <c:v>-0.22094269151095958</c:v>
                </c:pt>
                <c:pt idx="154">
                  <c:v>0.16781421817800179</c:v>
                </c:pt>
                <c:pt idx="155">
                  <c:v>0.15831061615073594</c:v>
                </c:pt>
                <c:pt idx="156">
                  <c:v>-0.58788136975077343</c:v>
                </c:pt>
                <c:pt idx="157">
                  <c:v>-0.6017975593529119</c:v>
                </c:pt>
                <c:pt idx="158">
                  <c:v>-0.42293072172043544</c:v>
                </c:pt>
                <c:pt idx="159">
                  <c:v>-0.23328104175089059</c:v>
                </c:pt>
                <c:pt idx="160">
                  <c:v>-0.1117085237333324</c:v>
                </c:pt>
                <c:pt idx="161">
                  <c:v>0.21660399508133565</c:v>
                </c:pt>
                <c:pt idx="162">
                  <c:v>-0.29286435725475357</c:v>
                </c:pt>
                <c:pt idx="163">
                  <c:v>0.19759679102680039</c:v>
                </c:pt>
                <c:pt idx="164">
                  <c:v>0.16908598494499572</c:v>
                </c:pt>
                <c:pt idx="165">
                  <c:v>-0.56888505907467746</c:v>
                </c:pt>
                <c:pt idx="166">
                  <c:v>-0.59739586515647858</c:v>
                </c:pt>
                <c:pt idx="167">
                  <c:v>-9.7431114847658762E-2</c:v>
                </c:pt>
                <c:pt idx="168">
                  <c:v>-0.64491387529281852</c:v>
                </c:pt>
                <c:pt idx="169">
                  <c:v>-0.17345993106579982</c:v>
                </c:pt>
                <c:pt idx="170">
                  <c:v>-0.22097794120213976</c:v>
                </c:pt>
                <c:pt idx="171">
                  <c:v>-0.58279035529837664</c:v>
                </c:pt>
                <c:pt idx="172">
                  <c:v>-0.48381366856769503</c:v>
                </c:pt>
                <c:pt idx="173">
                  <c:v>-7.7772115376848916E-2</c:v>
                </c:pt>
                <c:pt idx="174">
                  <c:v>-0.31317857776746294</c:v>
                </c:pt>
                <c:pt idx="175">
                  <c:v>-0.3226821797947288</c:v>
                </c:pt>
                <c:pt idx="176">
                  <c:v>-0.35119298587653347</c:v>
                </c:pt>
                <c:pt idx="177">
                  <c:v>-0.62121212576060181</c:v>
                </c:pt>
                <c:pt idx="178">
                  <c:v>0.80811506271433231</c:v>
                </c:pt>
                <c:pt idx="179">
                  <c:v>-0.26438880086412908</c:v>
                </c:pt>
                <c:pt idx="180">
                  <c:v>-0.60922202125636282</c:v>
                </c:pt>
                <c:pt idx="181">
                  <c:v>-0.8116195301178788</c:v>
                </c:pt>
                <c:pt idx="182">
                  <c:v>-1.092293957325646</c:v>
                </c:pt>
                <c:pt idx="183">
                  <c:v>-0.44875075831735955</c:v>
                </c:pt>
                <c:pt idx="184">
                  <c:v>-0.96612608389168209</c:v>
                </c:pt>
                <c:pt idx="185">
                  <c:v>-0.97562968591895149</c:v>
                </c:pt>
                <c:pt idx="186">
                  <c:v>-1.0188000750876913</c:v>
                </c:pt>
                <c:pt idx="187">
                  <c:v>-1.0529655185952684</c:v>
                </c:pt>
                <c:pt idx="188">
                  <c:v>-1.0624691206225343</c:v>
                </c:pt>
                <c:pt idx="189">
                  <c:v>-2.0127318370026508</c:v>
                </c:pt>
                <c:pt idx="190">
                  <c:v>-2.4253675752283161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36-2B4D-8E7E-2BEA96C77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540752"/>
        <c:axId val="1201542400"/>
      </c:scatterChart>
      <c:valAx>
        <c:axId val="120154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Color:Red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1542400"/>
        <c:crosses val="autoZero"/>
        <c:crossBetween val="midCat"/>
      </c:valAx>
      <c:valAx>
        <c:axId val="1201542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15407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Color:White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2'!$X$2:$X$192</c:f>
              <c:numCache>
                <c:formatCode>General</c:formatCode>
                <c:ptCount val="191"/>
              </c:numCache>
            </c:numRef>
          </c:xVal>
          <c:yVal>
            <c:numRef>
              <c:f>'Model 2'!$C$35:$C$225</c:f>
              <c:numCache>
                <c:formatCode>General</c:formatCode>
                <c:ptCount val="191"/>
                <c:pt idx="0">
                  <c:v>1.4270181417453216</c:v>
                </c:pt>
                <c:pt idx="1">
                  <c:v>0.57176906230045077</c:v>
                </c:pt>
                <c:pt idx="2">
                  <c:v>0.28304519704645159</c:v>
                </c:pt>
                <c:pt idx="3">
                  <c:v>-2.4391397345950736</c:v>
                </c:pt>
                <c:pt idx="4">
                  <c:v>9.0718280182823463E-2</c:v>
                </c:pt>
                <c:pt idx="5">
                  <c:v>0.46548927786424699</c:v>
                </c:pt>
                <c:pt idx="6">
                  <c:v>0.42015529152027042</c:v>
                </c:pt>
                <c:pt idx="7">
                  <c:v>-0.59867955282410179</c:v>
                </c:pt>
                <c:pt idx="8">
                  <c:v>0.54993008871419136</c:v>
                </c:pt>
                <c:pt idx="9">
                  <c:v>0.21368821332385579</c:v>
                </c:pt>
                <c:pt idx="10">
                  <c:v>0.1348667902085019</c:v>
                </c:pt>
                <c:pt idx="11">
                  <c:v>0.40801093769078633</c:v>
                </c:pt>
                <c:pt idx="12">
                  <c:v>0.38900373363625107</c:v>
                </c:pt>
                <c:pt idx="13">
                  <c:v>-0.15993319078993906</c:v>
                </c:pt>
                <c:pt idx="14">
                  <c:v>0.34148572349991468</c:v>
                </c:pt>
                <c:pt idx="15">
                  <c:v>0.32247851944537587</c:v>
                </c:pt>
                <c:pt idx="16">
                  <c:v>5.2761858245915505E-2</c:v>
                </c:pt>
                <c:pt idx="17">
                  <c:v>0.76724277361876503</c:v>
                </c:pt>
                <c:pt idx="18">
                  <c:v>-0.39977811778990713</c:v>
                </c:pt>
                <c:pt idx="19">
                  <c:v>0.17761211525845155</c:v>
                </c:pt>
                <c:pt idx="20">
                  <c:v>0.15860491120391274</c:v>
                </c:pt>
                <c:pt idx="21">
                  <c:v>0.40931436834884138</c:v>
                </c:pt>
                <c:pt idx="22">
                  <c:v>0.65288359762895709</c:v>
                </c:pt>
                <c:pt idx="23">
                  <c:v>0.38316693642949318</c:v>
                </c:pt>
                <c:pt idx="24">
                  <c:v>0.63387639357442183</c:v>
                </c:pt>
                <c:pt idx="25">
                  <c:v>0.88458585071934692</c:v>
                </c:pt>
                <c:pt idx="26">
                  <c:v>0.68506658927448072</c:v>
                </c:pt>
                <c:pt idx="27">
                  <c:v>0.6565557831926796</c:v>
                </c:pt>
                <c:pt idx="28">
                  <c:v>-5.3517926190288279E-2</c:v>
                </c:pt>
                <c:pt idx="29">
                  <c:v>0.50634681073683652</c:v>
                </c:pt>
                <c:pt idx="30">
                  <c:v>0.20575596929311146</c:v>
                </c:pt>
                <c:pt idx="31">
                  <c:v>0.49684320870957066</c:v>
                </c:pt>
                <c:pt idx="32">
                  <c:v>0.50634681073683652</c:v>
                </c:pt>
                <c:pt idx="33">
                  <c:v>0.49684320870957066</c:v>
                </c:pt>
                <c:pt idx="34">
                  <c:v>2.2510890027852781E-2</c:v>
                </c:pt>
                <c:pt idx="35">
                  <c:v>0.2352059390637109</c:v>
                </c:pt>
                <c:pt idx="36">
                  <c:v>-8.2028732272092952E-2</c:v>
                </c:pt>
                <c:pt idx="37">
                  <c:v>1.3133633590738256</c:v>
                </c:pt>
                <c:pt idx="38">
                  <c:v>0.51800689260420185</c:v>
                </c:pt>
                <c:pt idx="39">
                  <c:v>0.51582286881183492</c:v>
                </c:pt>
                <c:pt idx="40">
                  <c:v>2.4120785778549703E-3</c:v>
                </c:pt>
                <c:pt idx="41">
                  <c:v>-7.0915234494144386E-3</c:v>
                </c:pt>
                <c:pt idx="42">
                  <c:v>-5.4609533585754377E-2</c:v>
                </c:pt>
                <c:pt idx="43">
                  <c:v>0.42190157539873141</c:v>
                </c:pt>
                <c:pt idx="44">
                  <c:v>-0.9011390459075983</c:v>
                </c:pt>
                <c:pt idx="45">
                  <c:v>0.48515150958039754</c:v>
                </c:pt>
                <c:pt idx="46">
                  <c:v>-4.4778210791260875E-2</c:v>
                </c:pt>
                <c:pt idx="47">
                  <c:v>0.55596663887276598</c:v>
                </c:pt>
                <c:pt idx="48">
                  <c:v>0.28624997767330029</c:v>
                </c:pt>
                <c:pt idx="49">
                  <c:v>0.27674637564603444</c:v>
                </c:pt>
                <c:pt idx="50">
                  <c:v>0.25773917159149917</c:v>
                </c:pt>
                <c:pt idx="51">
                  <c:v>-0.54190720997962316</c:v>
                </c:pt>
                <c:pt idx="52">
                  <c:v>0.47950458010364017</c:v>
                </c:pt>
                <c:pt idx="53">
                  <c:v>-0.51789684575104644</c:v>
                </c:pt>
                <c:pt idx="54">
                  <c:v>-3.2209855506518892E-2</c:v>
                </c:pt>
                <c:pt idx="55">
                  <c:v>-5.1217059561054157E-2</c:v>
                </c:pt>
                <c:pt idx="56">
                  <c:v>9.0662860182433747E-2</c:v>
                </c:pt>
                <c:pt idx="57">
                  <c:v>8.1159258155164338E-2</c:v>
                </c:pt>
                <c:pt idx="58">
                  <c:v>0.2752140551836284</c:v>
                </c:pt>
                <c:pt idx="59">
                  <c:v>0.15845237062434236</c:v>
                </c:pt>
                <c:pt idx="60">
                  <c:v>-0.23752957716166634</c:v>
                </c:pt>
                <c:pt idx="61">
                  <c:v>0.77899634363593506</c:v>
                </c:pt>
                <c:pt idx="62">
                  <c:v>0.76949274160866921</c:v>
                </c:pt>
                <c:pt idx="63">
                  <c:v>-0.23628325485448798</c:v>
                </c:pt>
                <c:pt idx="64">
                  <c:v>-3.1567912904293394E-3</c:v>
                </c:pt>
                <c:pt idx="65">
                  <c:v>-1.2660393317702301E-2</c:v>
                </c:pt>
                <c:pt idx="66">
                  <c:v>-3.1567912904293394E-3</c:v>
                </c:pt>
                <c:pt idx="67">
                  <c:v>-3.1667597372234013E-2</c:v>
                </c:pt>
                <c:pt idx="68">
                  <c:v>0.2475526658544922</c:v>
                </c:pt>
                <c:pt idx="69">
                  <c:v>-4.1171199399506975E-2</c:v>
                </c:pt>
                <c:pt idx="70">
                  <c:v>0.53479482317519356</c:v>
                </c:pt>
                <c:pt idx="71">
                  <c:v>0.29722715583092807</c:v>
                </c:pt>
                <c:pt idx="72">
                  <c:v>0.25050019606989338</c:v>
                </c:pt>
                <c:pt idx="73">
                  <c:v>-0.42155910520400397</c:v>
                </c:pt>
                <c:pt idx="74">
                  <c:v>0.28287646774641217</c:v>
                </c:pt>
                <c:pt idx="75">
                  <c:v>0.54414588462289082</c:v>
                </c:pt>
                <c:pt idx="76">
                  <c:v>0.22564691703605178</c:v>
                </c:pt>
                <c:pt idx="77">
                  <c:v>3.1959072054732474E-2</c:v>
                </c:pt>
                <c:pt idx="78">
                  <c:v>0.29343642747796217</c:v>
                </c:pt>
                <c:pt idx="79">
                  <c:v>0.5183565099612597</c:v>
                </c:pt>
                <c:pt idx="80">
                  <c:v>-3.0580414464928651E-2</c:v>
                </c:pt>
                <c:pt idx="81">
                  <c:v>-5.9091220546733325E-2</c:v>
                </c:pt>
                <c:pt idx="82">
                  <c:v>0.17261103254365473</c:v>
                </c:pt>
                <c:pt idx="83">
                  <c:v>-9.7105628655803855E-2</c:v>
                </c:pt>
                <c:pt idx="84">
                  <c:v>0.15214966450808909</c:v>
                </c:pt>
                <c:pt idx="85">
                  <c:v>0.14264606248081968</c:v>
                </c:pt>
                <c:pt idx="86">
                  <c:v>-0.12707059871863891</c:v>
                </c:pt>
                <c:pt idx="87">
                  <c:v>3.4123683697769636E-2</c:v>
                </c:pt>
                <c:pt idx="88">
                  <c:v>-0.19474281827216089</c:v>
                </c:pt>
                <c:pt idx="89">
                  <c:v>0.34552155782681027</c:v>
                </c:pt>
                <c:pt idx="90">
                  <c:v>0.19501099363849939</c:v>
                </c:pt>
                <c:pt idx="91">
                  <c:v>4.7294090545545231E-2</c:v>
                </c:pt>
                <c:pt idx="92">
                  <c:v>1.8783284463740557E-2</c:v>
                </c:pt>
                <c:pt idx="93">
                  <c:v>-9.7275216180605639E-3</c:v>
                </c:pt>
                <c:pt idx="94">
                  <c:v>-3.9502623950898652E-2</c:v>
                </c:pt>
                <c:pt idx="95">
                  <c:v>-4.9006225978164508E-2</c:v>
                </c:pt>
                <c:pt idx="96">
                  <c:v>-0.56072066158832001</c:v>
                </c:pt>
                <c:pt idx="97">
                  <c:v>-0.45830931393494012</c:v>
                </c:pt>
                <c:pt idx="98">
                  <c:v>-0.20759985679001147</c:v>
                </c:pt>
                <c:pt idx="99">
                  <c:v>6.6301294600080496E-2</c:v>
                </c:pt>
                <c:pt idx="100">
                  <c:v>0.28849994566320447</c:v>
                </c:pt>
                <c:pt idx="101">
                  <c:v>-0.3700584354574552</c:v>
                </c:pt>
                <c:pt idx="102">
                  <c:v>-0.11174196371693057</c:v>
                </c:pt>
                <c:pt idx="103">
                  <c:v>0.14999252338100533</c:v>
                </c:pt>
                <c:pt idx="104">
                  <c:v>0.25725060591302018</c:v>
                </c:pt>
                <c:pt idx="105">
                  <c:v>0.52696726711248587</c:v>
                </c:pt>
                <c:pt idx="106">
                  <c:v>0.89779507829393346</c:v>
                </c:pt>
                <c:pt idx="107">
                  <c:v>0.4031856924207311</c:v>
                </c:pt>
                <c:pt idx="108">
                  <c:v>0.33607892065264622</c:v>
                </c:pt>
                <c:pt idx="109">
                  <c:v>0.31707171659811095</c:v>
                </c:pt>
                <c:pt idx="110">
                  <c:v>-0.20761993022632197</c:v>
                </c:pt>
                <c:pt idx="111">
                  <c:v>0.65981596178671076</c:v>
                </c:pt>
                <c:pt idx="112">
                  <c:v>0.31239667764100076</c:v>
                </c:pt>
                <c:pt idx="113">
                  <c:v>-0.17659860245920278</c:v>
                </c:pt>
                <c:pt idx="114">
                  <c:v>0.59308280904908095</c:v>
                </c:pt>
                <c:pt idx="115">
                  <c:v>0.48910000652627694</c:v>
                </c:pt>
                <c:pt idx="116">
                  <c:v>0.35628954150629433</c:v>
                </c:pt>
                <c:pt idx="117">
                  <c:v>6.7565676252295148E-2</c:v>
                </c:pt>
                <c:pt idx="118">
                  <c:v>-0.22115818900170048</c:v>
                </c:pt>
                <c:pt idx="119">
                  <c:v>-0.43826582561242766</c:v>
                </c:pt>
                <c:pt idx="120">
                  <c:v>7.265669070469194E-2</c:v>
                </c:pt>
                <c:pt idx="121">
                  <c:v>0.21938334532681125</c:v>
                </c:pt>
                <c:pt idx="122">
                  <c:v>6.3569652555971246E-2</c:v>
                </c:pt>
                <c:pt idx="123">
                  <c:v>0.50796695468221564</c:v>
                </c:pt>
                <c:pt idx="124">
                  <c:v>-0.25136015123820066</c:v>
                </c:pt>
                <c:pt idx="125">
                  <c:v>-0.26086375326547007</c:v>
                </c:pt>
                <c:pt idx="126">
                  <c:v>-0.41282848143481132</c:v>
                </c:pt>
                <c:pt idx="127">
                  <c:v>-0.28937455934727119</c:v>
                </c:pt>
                <c:pt idx="128">
                  <c:v>-0.83026204572723117</c:v>
                </c:pt>
                <c:pt idx="129">
                  <c:v>-0.31933952941010624</c:v>
                </c:pt>
                <c:pt idx="130">
                  <c:v>-0.30838176340180645</c:v>
                </c:pt>
                <c:pt idx="131">
                  <c:v>-0.59855979263683778</c:v>
                </c:pt>
                <c:pt idx="132">
                  <c:v>-0.46220951148172418</c:v>
                </c:pt>
                <c:pt idx="133">
                  <c:v>-0.21150005433679553</c:v>
                </c:pt>
                <c:pt idx="134">
                  <c:v>-0.56801343003270333</c:v>
                </c:pt>
                <c:pt idx="135">
                  <c:v>-0.19249285028226026</c:v>
                </c:pt>
                <c:pt idx="136">
                  <c:v>-0.46220951148172418</c:v>
                </c:pt>
                <c:pt idx="137">
                  <c:v>-0.59797840009553838</c:v>
                </c:pt>
                <c:pt idx="138">
                  <c:v>2.6967267112485871E-2</c:v>
                </c:pt>
                <c:pt idx="139">
                  <c:v>-1.9638485998481059E-2</c:v>
                </c:pt>
                <c:pt idx="140">
                  <c:v>-7.6660098162086854E-2</c:v>
                </c:pt>
                <c:pt idx="141">
                  <c:v>-8.6163700189356263E-2</c:v>
                </c:pt>
                <c:pt idx="142">
                  <c:v>0.57617949301965687</c:v>
                </c:pt>
                <c:pt idx="143">
                  <c:v>-0.11640306921101384</c:v>
                </c:pt>
                <c:pt idx="144">
                  <c:v>0.13430638793391125</c:v>
                </c:pt>
                <c:pt idx="145">
                  <c:v>0.11384501989834561</c:v>
                </c:pt>
                <c:pt idx="146">
                  <c:v>0.36455447704327071</c:v>
                </c:pt>
                <c:pt idx="147">
                  <c:v>0.34554727298873544</c:v>
                </c:pt>
                <c:pt idx="148">
                  <c:v>0.33604367096146603</c:v>
                </c:pt>
                <c:pt idx="149">
                  <c:v>0.31703646690693077</c:v>
                </c:pt>
                <c:pt idx="150">
                  <c:v>0.30753286487966491</c:v>
                </c:pt>
                <c:pt idx="151">
                  <c:v>0.2980292628523955</c:v>
                </c:pt>
                <c:pt idx="152">
                  <c:v>0.28852566082512965</c:v>
                </c:pt>
                <c:pt idx="153">
                  <c:v>-0.22094269151095958</c:v>
                </c:pt>
                <c:pt idx="154">
                  <c:v>0.16781421817800179</c:v>
                </c:pt>
                <c:pt idx="155">
                  <c:v>0.15831061615073594</c:v>
                </c:pt>
                <c:pt idx="156">
                  <c:v>-0.58788136975077343</c:v>
                </c:pt>
                <c:pt idx="157">
                  <c:v>-0.6017975593529119</c:v>
                </c:pt>
                <c:pt idx="158">
                  <c:v>-0.42293072172043544</c:v>
                </c:pt>
                <c:pt idx="159">
                  <c:v>-0.23328104175089059</c:v>
                </c:pt>
                <c:pt idx="160">
                  <c:v>-0.1117085237333324</c:v>
                </c:pt>
                <c:pt idx="161">
                  <c:v>0.21660399508133565</c:v>
                </c:pt>
                <c:pt idx="162">
                  <c:v>-0.29286435725475357</c:v>
                </c:pt>
                <c:pt idx="163">
                  <c:v>0.19759679102680039</c:v>
                </c:pt>
                <c:pt idx="164">
                  <c:v>0.16908598494499572</c:v>
                </c:pt>
                <c:pt idx="165">
                  <c:v>-0.56888505907467746</c:v>
                </c:pt>
                <c:pt idx="166">
                  <c:v>-0.59739586515647858</c:v>
                </c:pt>
                <c:pt idx="167">
                  <c:v>-9.7431114847658762E-2</c:v>
                </c:pt>
                <c:pt idx="168">
                  <c:v>-0.64491387529281852</c:v>
                </c:pt>
                <c:pt idx="169">
                  <c:v>-0.17345993106579982</c:v>
                </c:pt>
                <c:pt idx="170">
                  <c:v>-0.22097794120213976</c:v>
                </c:pt>
                <c:pt idx="171">
                  <c:v>-0.58279035529837664</c:v>
                </c:pt>
                <c:pt idx="172">
                  <c:v>-0.48381366856769503</c:v>
                </c:pt>
                <c:pt idx="173">
                  <c:v>-7.7772115376848916E-2</c:v>
                </c:pt>
                <c:pt idx="174">
                  <c:v>-0.31317857776746294</c:v>
                </c:pt>
                <c:pt idx="175">
                  <c:v>-0.3226821797947288</c:v>
                </c:pt>
                <c:pt idx="176">
                  <c:v>-0.35119298587653347</c:v>
                </c:pt>
                <c:pt idx="177">
                  <c:v>-0.62121212576060181</c:v>
                </c:pt>
                <c:pt idx="178">
                  <c:v>0.80811506271433231</c:v>
                </c:pt>
                <c:pt idx="179">
                  <c:v>-0.26438880086412908</c:v>
                </c:pt>
                <c:pt idx="180">
                  <c:v>-0.60922202125636282</c:v>
                </c:pt>
                <c:pt idx="181">
                  <c:v>-0.8116195301178788</c:v>
                </c:pt>
                <c:pt idx="182">
                  <c:v>-1.092293957325646</c:v>
                </c:pt>
                <c:pt idx="183">
                  <c:v>-0.44875075831735955</c:v>
                </c:pt>
                <c:pt idx="184">
                  <c:v>-0.96612608389168209</c:v>
                </c:pt>
                <c:pt idx="185">
                  <c:v>-0.97562968591895149</c:v>
                </c:pt>
                <c:pt idx="186">
                  <c:v>-1.0188000750876913</c:v>
                </c:pt>
                <c:pt idx="187">
                  <c:v>-1.0529655185952684</c:v>
                </c:pt>
                <c:pt idx="188">
                  <c:v>-1.0624691206225343</c:v>
                </c:pt>
                <c:pt idx="189">
                  <c:v>-2.0127318370026508</c:v>
                </c:pt>
                <c:pt idx="190">
                  <c:v>-2.4253675752283161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37-6D45-A90B-D72BC5434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041408"/>
        <c:axId val="1250043056"/>
      </c:scatterChart>
      <c:valAx>
        <c:axId val="125004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Color:White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0043056"/>
        <c:crosses val="autoZero"/>
        <c:crossBetween val="midCat"/>
      </c:valAx>
      <c:valAx>
        <c:axId val="1250043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00414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AlcoholPercentage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2'!$Y$2:$Y$192</c:f>
              <c:numCache>
                <c:formatCode>General</c:formatCode>
                <c:ptCount val="191"/>
              </c:numCache>
            </c:numRef>
          </c:xVal>
          <c:yVal>
            <c:numRef>
              <c:f>'Model 2'!$C$35:$C$225</c:f>
              <c:numCache>
                <c:formatCode>General</c:formatCode>
                <c:ptCount val="191"/>
                <c:pt idx="0">
                  <c:v>1.4270181417453216</c:v>
                </c:pt>
                <c:pt idx="1">
                  <c:v>0.57176906230045077</c:v>
                </c:pt>
                <c:pt idx="2">
                  <c:v>0.28304519704645159</c:v>
                </c:pt>
                <c:pt idx="3">
                  <c:v>-2.4391397345950736</c:v>
                </c:pt>
                <c:pt idx="4">
                  <c:v>9.0718280182823463E-2</c:v>
                </c:pt>
                <c:pt idx="5">
                  <c:v>0.46548927786424699</c:v>
                </c:pt>
                <c:pt idx="6">
                  <c:v>0.42015529152027042</c:v>
                </c:pt>
                <c:pt idx="7">
                  <c:v>-0.59867955282410179</c:v>
                </c:pt>
                <c:pt idx="8">
                  <c:v>0.54993008871419136</c:v>
                </c:pt>
                <c:pt idx="9">
                  <c:v>0.21368821332385579</c:v>
                </c:pt>
                <c:pt idx="10">
                  <c:v>0.1348667902085019</c:v>
                </c:pt>
                <c:pt idx="11">
                  <c:v>0.40801093769078633</c:v>
                </c:pt>
                <c:pt idx="12">
                  <c:v>0.38900373363625107</c:v>
                </c:pt>
                <c:pt idx="13">
                  <c:v>-0.15993319078993906</c:v>
                </c:pt>
                <c:pt idx="14">
                  <c:v>0.34148572349991468</c:v>
                </c:pt>
                <c:pt idx="15">
                  <c:v>0.32247851944537587</c:v>
                </c:pt>
                <c:pt idx="16">
                  <c:v>5.2761858245915505E-2</c:v>
                </c:pt>
                <c:pt idx="17">
                  <c:v>0.76724277361876503</c:v>
                </c:pt>
                <c:pt idx="18">
                  <c:v>-0.39977811778990713</c:v>
                </c:pt>
                <c:pt idx="19">
                  <c:v>0.17761211525845155</c:v>
                </c:pt>
                <c:pt idx="20">
                  <c:v>0.15860491120391274</c:v>
                </c:pt>
                <c:pt idx="21">
                  <c:v>0.40931436834884138</c:v>
                </c:pt>
                <c:pt idx="22">
                  <c:v>0.65288359762895709</c:v>
                </c:pt>
                <c:pt idx="23">
                  <c:v>0.38316693642949318</c:v>
                </c:pt>
                <c:pt idx="24">
                  <c:v>0.63387639357442183</c:v>
                </c:pt>
                <c:pt idx="25">
                  <c:v>0.88458585071934692</c:v>
                </c:pt>
                <c:pt idx="26">
                  <c:v>0.68506658927448072</c:v>
                </c:pt>
                <c:pt idx="27">
                  <c:v>0.6565557831926796</c:v>
                </c:pt>
                <c:pt idx="28">
                  <c:v>-5.3517926190288279E-2</c:v>
                </c:pt>
                <c:pt idx="29">
                  <c:v>0.50634681073683652</c:v>
                </c:pt>
                <c:pt idx="30">
                  <c:v>0.20575596929311146</c:v>
                </c:pt>
                <c:pt idx="31">
                  <c:v>0.49684320870957066</c:v>
                </c:pt>
                <c:pt idx="32">
                  <c:v>0.50634681073683652</c:v>
                </c:pt>
                <c:pt idx="33">
                  <c:v>0.49684320870957066</c:v>
                </c:pt>
                <c:pt idx="34">
                  <c:v>2.2510890027852781E-2</c:v>
                </c:pt>
                <c:pt idx="35">
                  <c:v>0.2352059390637109</c:v>
                </c:pt>
                <c:pt idx="36">
                  <c:v>-8.2028732272092952E-2</c:v>
                </c:pt>
                <c:pt idx="37">
                  <c:v>1.3133633590738256</c:v>
                </c:pt>
                <c:pt idx="38">
                  <c:v>0.51800689260420185</c:v>
                </c:pt>
                <c:pt idx="39">
                  <c:v>0.51582286881183492</c:v>
                </c:pt>
                <c:pt idx="40">
                  <c:v>2.4120785778549703E-3</c:v>
                </c:pt>
                <c:pt idx="41">
                  <c:v>-7.0915234494144386E-3</c:v>
                </c:pt>
                <c:pt idx="42">
                  <c:v>-5.4609533585754377E-2</c:v>
                </c:pt>
                <c:pt idx="43">
                  <c:v>0.42190157539873141</c:v>
                </c:pt>
                <c:pt idx="44">
                  <c:v>-0.9011390459075983</c:v>
                </c:pt>
                <c:pt idx="45">
                  <c:v>0.48515150958039754</c:v>
                </c:pt>
                <c:pt idx="46">
                  <c:v>-4.4778210791260875E-2</c:v>
                </c:pt>
                <c:pt idx="47">
                  <c:v>0.55596663887276598</c:v>
                </c:pt>
                <c:pt idx="48">
                  <c:v>0.28624997767330029</c:v>
                </c:pt>
                <c:pt idx="49">
                  <c:v>0.27674637564603444</c:v>
                </c:pt>
                <c:pt idx="50">
                  <c:v>0.25773917159149917</c:v>
                </c:pt>
                <c:pt idx="51">
                  <c:v>-0.54190720997962316</c:v>
                </c:pt>
                <c:pt idx="52">
                  <c:v>0.47950458010364017</c:v>
                </c:pt>
                <c:pt idx="53">
                  <c:v>-0.51789684575104644</c:v>
                </c:pt>
                <c:pt idx="54">
                  <c:v>-3.2209855506518892E-2</c:v>
                </c:pt>
                <c:pt idx="55">
                  <c:v>-5.1217059561054157E-2</c:v>
                </c:pt>
                <c:pt idx="56">
                  <c:v>9.0662860182433747E-2</c:v>
                </c:pt>
                <c:pt idx="57">
                  <c:v>8.1159258155164338E-2</c:v>
                </c:pt>
                <c:pt idx="58">
                  <c:v>0.2752140551836284</c:v>
                </c:pt>
                <c:pt idx="59">
                  <c:v>0.15845237062434236</c:v>
                </c:pt>
                <c:pt idx="60">
                  <c:v>-0.23752957716166634</c:v>
                </c:pt>
                <c:pt idx="61">
                  <c:v>0.77899634363593506</c:v>
                </c:pt>
                <c:pt idx="62">
                  <c:v>0.76949274160866921</c:v>
                </c:pt>
                <c:pt idx="63">
                  <c:v>-0.23628325485448798</c:v>
                </c:pt>
                <c:pt idx="64">
                  <c:v>-3.1567912904293394E-3</c:v>
                </c:pt>
                <c:pt idx="65">
                  <c:v>-1.2660393317702301E-2</c:v>
                </c:pt>
                <c:pt idx="66">
                  <c:v>-3.1567912904293394E-3</c:v>
                </c:pt>
                <c:pt idx="67">
                  <c:v>-3.1667597372234013E-2</c:v>
                </c:pt>
                <c:pt idx="68">
                  <c:v>0.2475526658544922</c:v>
                </c:pt>
                <c:pt idx="69">
                  <c:v>-4.1171199399506975E-2</c:v>
                </c:pt>
                <c:pt idx="70">
                  <c:v>0.53479482317519356</c:v>
                </c:pt>
                <c:pt idx="71">
                  <c:v>0.29722715583092807</c:v>
                </c:pt>
                <c:pt idx="72">
                  <c:v>0.25050019606989338</c:v>
                </c:pt>
                <c:pt idx="73">
                  <c:v>-0.42155910520400397</c:v>
                </c:pt>
                <c:pt idx="74">
                  <c:v>0.28287646774641217</c:v>
                </c:pt>
                <c:pt idx="75">
                  <c:v>0.54414588462289082</c:v>
                </c:pt>
                <c:pt idx="76">
                  <c:v>0.22564691703605178</c:v>
                </c:pt>
                <c:pt idx="77">
                  <c:v>3.1959072054732474E-2</c:v>
                </c:pt>
                <c:pt idx="78">
                  <c:v>0.29343642747796217</c:v>
                </c:pt>
                <c:pt idx="79">
                  <c:v>0.5183565099612597</c:v>
                </c:pt>
                <c:pt idx="80">
                  <c:v>-3.0580414464928651E-2</c:v>
                </c:pt>
                <c:pt idx="81">
                  <c:v>-5.9091220546733325E-2</c:v>
                </c:pt>
                <c:pt idx="82">
                  <c:v>0.17261103254365473</c:v>
                </c:pt>
                <c:pt idx="83">
                  <c:v>-9.7105628655803855E-2</c:v>
                </c:pt>
                <c:pt idx="84">
                  <c:v>0.15214966450808909</c:v>
                </c:pt>
                <c:pt idx="85">
                  <c:v>0.14264606248081968</c:v>
                </c:pt>
                <c:pt idx="86">
                  <c:v>-0.12707059871863891</c:v>
                </c:pt>
                <c:pt idx="87">
                  <c:v>3.4123683697769636E-2</c:v>
                </c:pt>
                <c:pt idx="88">
                  <c:v>-0.19474281827216089</c:v>
                </c:pt>
                <c:pt idx="89">
                  <c:v>0.34552155782681027</c:v>
                </c:pt>
                <c:pt idx="90">
                  <c:v>0.19501099363849939</c:v>
                </c:pt>
                <c:pt idx="91">
                  <c:v>4.7294090545545231E-2</c:v>
                </c:pt>
                <c:pt idx="92">
                  <c:v>1.8783284463740557E-2</c:v>
                </c:pt>
                <c:pt idx="93">
                  <c:v>-9.7275216180605639E-3</c:v>
                </c:pt>
                <c:pt idx="94">
                  <c:v>-3.9502623950898652E-2</c:v>
                </c:pt>
                <c:pt idx="95">
                  <c:v>-4.9006225978164508E-2</c:v>
                </c:pt>
                <c:pt idx="96">
                  <c:v>-0.56072066158832001</c:v>
                </c:pt>
                <c:pt idx="97">
                  <c:v>-0.45830931393494012</c:v>
                </c:pt>
                <c:pt idx="98">
                  <c:v>-0.20759985679001147</c:v>
                </c:pt>
                <c:pt idx="99">
                  <c:v>6.6301294600080496E-2</c:v>
                </c:pt>
                <c:pt idx="100">
                  <c:v>0.28849994566320447</c:v>
                </c:pt>
                <c:pt idx="101">
                  <c:v>-0.3700584354574552</c:v>
                </c:pt>
                <c:pt idx="102">
                  <c:v>-0.11174196371693057</c:v>
                </c:pt>
                <c:pt idx="103">
                  <c:v>0.14999252338100533</c:v>
                </c:pt>
                <c:pt idx="104">
                  <c:v>0.25725060591302018</c:v>
                </c:pt>
                <c:pt idx="105">
                  <c:v>0.52696726711248587</c:v>
                </c:pt>
                <c:pt idx="106">
                  <c:v>0.89779507829393346</c:v>
                </c:pt>
                <c:pt idx="107">
                  <c:v>0.4031856924207311</c:v>
                </c:pt>
                <c:pt idx="108">
                  <c:v>0.33607892065264622</c:v>
                </c:pt>
                <c:pt idx="109">
                  <c:v>0.31707171659811095</c:v>
                </c:pt>
                <c:pt idx="110">
                  <c:v>-0.20761993022632197</c:v>
                </c:pt>
                <c:pt idx="111">
                  <c:v>0.65981596178671076</c:v>
                </c:pt>
                <c:pt idx="112">
                  <c:v>0.31239667764100076</c:v>
                </c:pt>
                <c:pt idx="113">
                  <c:v>-0.17659860245920278</c:v>
                </c:pt>
                <c:pt idx="114">
                  <c:v>0.59308280904908095</c:v>
                </c:pt>
                <c:pt idx="115">
                  <c:v>0.48910000652627694</c:v>
                </c:pt>
                <c:pt idx="116">
                  <c:v>0.35628954150629433</c:v>
                </c:pt>
                <c:pt idx="117">
                  <c:v>6.7565676252295148E-2</c:v>
                </c:pt>
                <c:pt idx="118">
                  <c:v>-0.22115818900170048</c:v>
                </c:pt>
                <c:pt idx="119">
                  <c:v>-0.43826582561242766</c:v>
                </c:pt>
                <c:pt idx="120">
                  <c:v>7.265669070469194E-2</c:v>
                </c:pt>
                <c:pt idx="121">
                  <c:v>0.21938334532681125</c:v>
                </c:pt>
                <c:pt idx="122">
                  <c:v>6.3569652555971246E-2</c:v>
                </c:pt>
                <c:pt idx="123">
                  <c:v>0.50796695468221564</c:v>
                </c:pt>
                <c:pt idx="124">
                  <c:v>-0.25136015123820066</c:v>
                </c:pt>
                <c:pt idx="125">
                  <c:v>-0.26086375326547007</c:v>
                </c:pt>
                <c:pt idx="126">
                  <c:v>-0.41282848143481132</c:v>
                </c:pt>
                <c:pt idx="127">
                  <c:v>-0.28937455934727119</c:v>
                </c:pt>
                <c:pt idx="128">
                  <c:v>-0.83026204572723117</c:v>
                </c:pt>
                <c:pt idx="129">
                  <c:v>-0.31933952941010624</c:v>
                </c:pt>
                <c:pt idx="130">
                  <c:v>-0.30838176340180645</c:v>
                </c:pt>
                <c:pt idx="131">
                  <c:v>-0.59855979263683778</c:v>
                </c:pt>
                <c:pt idx="132">
                  <c:v>-0.46220951148172418</c:v>
                </c:pt>
                <c:pt idx="133">
                  <c:v>-0.21150005433679553</c:v>
                </c:pt>
                <c:pt idx="134">
                  <c:v>-0.56801343003270333</c:v>
                </c:pt>
                <c:pt idx="135">
                  <c:v>-0.19249285028226026</c:v>
                </c:pt>
                <c:pt idx="136">
                  <c:v>-0.46220951148172418</c:v>
                </c:pt>
                <c:pt idx="137">
                  <c:v>-0.59797840009553838</c:v>
                </c:pt>
                <c:pt idx="138">
                  <c:v>2.6967267112485871E-2</c:v>
                </c:pt>
                <c:pt idx="139">
                  <c:v>-1.9638485998481059E-2</c:v>
                </c:pt>
                <c:pt idx="140">
                  <c:v>-7.6660098162086854E-2</c:v>
                </c:pt>
                <c:pt idx="141">
                  <c:v>-8.6163700189356263E-2</c:v>
                </c:pt>
                <c:pt idx="142">
                  <c:v>0.57617949301965687</c:v>
                </c:pt>
                <c:pt idx="143">
                  <c:v>-0.11640306921101384</c:v>
                </c:pt>
                <c:pt idx="144">
                  <c:v>0.13430638793391125</c:v>
                </c:pt>
                <c:pt idx="145">
                  <c:v>0.11384501989834561</c:v>
                </c:pt>
                <c:pt idx="146">
                  <c:v>0.36455447704327071</c:v>
                </c:pt>
                <c:pt idx="147">
                  <c:v>0.34554727298873544</c:v>
                </c:pt>
                <c:pt idx="148">
                  <c:v>0.33604367096146603</c:v>
                </c:pt>
                <c:pt idx="149">
                  <c:v>0.31703646690693077</c:v>
                </c:pt>
                <c:pt idx="150">
                  <c:v>0.30753286487966491</c:v>
                </c:pt>
                <c:pt idx="151">
                  <c:v>0.2980292628523955</c:v>
                </c:pt>
                <c:pt idx="152">
                  <c:v>0.28852566082512965</c:v>
                </c:pt>
                <c:pt idx="153">
                  <c:v>-0.22094269151095958</c:v>
                </c:pt>
                <c:pt idx="154">
                  <c:v>0.16781421817800179</c:v>
                </c:pt>
                <c:pt idx="155">
                  <c:v>0.15831061615073594</c:v>
                </c:pt>
                <c:pt idx="156">
                  <c:v>-0.58788136975077343</c:v>
                </c:pt>
                <c:pt idx="157">
                  <c:v>-0.6017975593529119</c:v>
                </c:pt>
                <c:pt idx="158">
                  <c:v>-0.42293072172043544</c:v>
                </c:pt>
                <c:pt idx="159">
                  <c:v>-0.23328104175089059</c:v>
                </c:pt>
                <c:pt idx="160">
                  <c:v>-0.1117085237333324</c:v>
                </c:pt>
                <c:pt idx="161">
                  <c:v>0.21660399508133565</c:v>
                </c:pt>
                <c:pt idx="162">
                  <c:v>-0.29286435725475357</c:v>
                </c:pt>
                <c:pt idx="163">
                  <c:v>0.19759679102680039</c:v>
                </c:pt>
                <c:pt idx="164">
                  <c:v>0.16908598494499572</c:v>
                </c:pt>
                <c:pt idx="165">
                  <c:v>-0.56888505907467746</c:v>
                </c:pt>
                <c:pt idx="166">
                  <c:v>-0.59739586515647858</c:v>
                </c:pt>
                <c:pt idx="167">
                  <c:v>-9.7431114847658762E-2</c:v>
                </c:pt>
                <c:pt idx="168">
                  <c:v>-0.64491387529281852</c:v>
                </c:pt>
                <c:pt idx="169">
                  <c:v>-0.17345993106579982</c:v>
                </c:pt>
                <c:pt idx="170">
                  <c:v>-0.22097794120213976</c:v>
                </c:pt>
                <c:pt idx="171">
                  <c:v>-0.58279035529837664</c:v>
                </c:pt>
                <c:pt idx="172">
                  <c:v>-0.48381366856769503</c:v>
                </c:pt>
                <c:pt idx="173">
                  <c:v>-7.7772115376848916E-2</c:v>
                </c:pt>
                <c:pt idx="174">
                  <c:v>-0.31317857776746294</c:v>
                </c:pt>
                <c:pt idx="175">
                  <c:v>-0.3226821797947288</c:v>
                </c:pt>
                <c:pt idx="176">
                  <c:v>-0.35119298587653347</c:v>
                </c:pt>
                <c:pt idx="177">
                  <c:v>-0.62121212576060181</c:v>
                </c:pt>
                <c:pt idx="178">
                  <c:v>0.80811506271433231</c:v>
                </c:pt>
                <c:pt idx="179">
                  <c:v>-0.26438880086412908</c:v>
                </c:pt>
                <c:pt idx="180">
                  <c:v>-0.60922202125636282</c:v>
                </c:pt>
                <c:pt idx="181">
                  <c:v>-0.8116195301178788</c:v>
                </c:pt>
                <c:pt idx="182">
                  <c:v>-1.092293957325646</c:v>
                </c:pt>
                <c:pt idx="183">
                  <c:v>-0.44875075831735955</c:v>
                </c:pt>
                <c:pt idx="184">
                  <c:v>-0.96612608389168209</c:v>
                </c:pt>
                <c:pt idx="185">
                  <c:v>-0.97562968591895149</c:v>
                </c:pt>
                <c:pt idx="186">
                  <c:v>-1.0188000750876913</c:v>
                </c:pt>
                <c:pt idx="187">
                  <c:v>-1.0529655185952684</c:v>
                </c:pt>
                <c:pt idx="188">
                  <c:v>-1.0624691206225343</c:v>
                </c:pt>
                <c:pt idx="189">
                  <c:v>-2.0127318370026508</c:v>
                </c:pt>
                <c:pt idx="190">
                  <c:v>-2.4253675752283161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0E-C745-8FD6-8A8C97F43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213056"/>
        <c:axId val="1239336896"/>
      </c:scatterChart>
      <c:valAx>
        <c:axId val="123921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AlcoholPercentage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9336896"/>
        <c:crosses val="autoZero"/>
        <c:crossBetween val="midCat"/>
      </c:valAx>
      <c:valAx>
        <c:axId val="1239336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92130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Producer:Esporão S.A.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2'!$Z$2:$Z$192</c:f>
              <c:numCache>
                <c:formatCode>General</c:formatCode>
                <c:ptCount val="191"/>
              </c:numCache>
            </c:numRef>
          </c:xVal>
          <c:yVal>
            <c:numRef>
              <c:f>'Model 2'!$C$35:$C$225</c:f>
              <c:numCache>
                <c:formatCode>General</c:formatCode>
                <c:ptCount val="191"/>
                <c:pt idx="0">
                  <c:v>1.4270181417453216</c:v>
                </c:pt>
                <c:pt idx="1">
                  <c:v>0.57176906230045077</c:v>
                </c:pt>
                <c:pt idx="2">
                  <c:v>0.28304519704645159</c:v>
                </c:pt>
                <c:pt idx="3">
                  <c:v>-2.4391397345950736</c:v>
                </c:pt>
                <c:pt idx="4">
                  <c:v>9.0718280182823463E-2</c:v>
                </c:pt>
                <c:pt idx="5">
                  <c:v>0.46548927786424699</c:v>
                </c:pt>
                <c:pt idx="6">
                  <c:v>0.42015529152027042</c:v>
                </c:pt>
                <c:pt idx="7">
                  <c:v>-0.59867955282410179</c:v>
                </c:pt>
                <c:pt idx="8">
                  <c:v>0.54993008871419136</c:v>
                </c:pt>
                <c:pt idx="9">
                  <c:v>0.21368821332385579</c:v>
                </c:pt>
                <c:pt idx="10">
                  <c:v>0.1348667902085019</c:v>
                </c:pt>
                <c:pt idx="11">
                  <c:v>0.40801093769078633</c:v>
                </c:pt>
                <c:pt idx="12">
                  <c:v>0.38900373363625107</c:v>
                </c:pt>
                <c:pt idx="13">
                  <c:v>-0.15993319078993906</c:v>
                </c:pt>
                <c:pt idx="14">
                  <c:v>0.34148572349991468</c:v>
                </c:pt>
                <c:pt idx="15">
                  <c:v>0.32247851944537587</c:v>
                </c:pt>
                <c:pt idx="16">
                  <c:v>5.2761858245915505E-2</c:v>
                </c:pt>
                <c:pt idx="17">
                  <c:v>0.76724277361876503</c:v>
                </c:pt>
                <c:pt idx="18">
                  <c:v>-0.39977811778990713</c:v>
                </c:pt>
                <c:pt idx="19">
                  <c:v>0.17761211525845155</c:v>
                </c:pt>
                <c:pt idx="20">
                  <c:v>0.15860491120391274</c:v>
                </c:pt>
                <c:pt idx="21">
                  <c:v>0.40931436834884138</c:v>
                </c:pt>
                <c:pt idx="22">
                  <c:v>0.65288359762895709</c:v>
                </c:pt>
                <c:pt idx="23">
                  <c:v>0.38316693642949318</c:v>
                </c:pt>
                <c:pt idx="24">
                  <c:v>0.63387639357442183</c:v>
                </c:pt>
                <c:pt idx="25">
                  <c:v>0.88458585071934692</c:v>
                </c:pt>
                <c:pt idx="26">
                  <c:v>0.68506658927448072</c:v>
                </c:pt>
                <c:pt idx="27">
                  <c:v>0.6565557831926796</c:v>
                </c:pt>
                <c:pt idx="28">
                  <c:v>-5.3517926190288279E-2</c:v>
                </c:pt>
                <c:pt idx="29">
                  <c:v>0.50634681073683652</c:v>
                </c:pt>
                <c:pt idx="30">
                  <c:v>0.20575596929311146</c:v>
                </c:pt>
                <c:pt idx="31">
                  <c:v>0.49684320870957066</c:v>
                </c:pt>
                <c:pt idx="32">
                  <c:v>0.50634681073683652</c:v>
                </c:pt>
                <c:pt idx="33">
                  <c:v>0.49684320870957066</c:v>
                </c:pt>
                <c:pt idx="34">
                  <c:v>2.2510890027852781E-2</c:v>
                </c:pt>
                <c:pt idx="35">
                  <c:v>0.2352059390637109</c:v>
                </c:pt>
                <c:pt idx="36">
                  <c:v>-8.2028732272092952E-2</c:v>
                </c:pt>
                <c:pt idx="37">
                  <c:v>1.3133633590738256</c:v>
                </c:pt>
                <c:pt idx="38">
                  <c:v>0.51800689260420185</c:v>
                </c:pt>
                <c:pt idx="39">
                  <c:v>0.51582286881183492</c:v>
                </c:pt>
                <c:pt idx="40">
                  <c:v>2.4120785778549703E-3</c:v>
                </c:pt>
                <c:pt idx="41">
                  <c:v>-7.0915234494144386E-3</c:v>
                </c:pt>
                <c:pt idx="42">
                  <c:v>-5.4609533585754377E-2</c:v>
                </c:pt>
                <c:pt idx="43">
                  <c:v>0.42190157539873141</c:v>
                </c:pt>
                <c:pt idx="44">
                  <c:v>-0.9011390459075983</c:v>
                </c:pt>
                <c:pt idx="45">
                  <c:v>0.48515150958039754</c:v>
                </c:pt>
                <c:pt idx="46">
                  <c:v>-4.4778210791260875E-2</c:v>
                </c:pt>
                <c:pt idx="47">
                  <c:v>0.55596663887276598</c:v>
                </c:pt>
                <c:pt idx="48">
                  <c:v>0.28624997767330029</c:v>
                </c:pt>
                <c:pt idx="49">
                  <c:v>0.27674637564603444</c:v>
                </c:pt>
                <c:pt idx="50">
                  <c:v>0.25773917159149917</c:v>
                </c:pt>
                <c:pt idx="51">
                  <c:v>-0.54190720997962316</c:v>
                </c:pt>
                <c:pt idx="52">
                  <c:v>0.47950458010364017</c:v>
                </c:pt>
                <c:pt idx="53">
                  <c:v>-0.51789684575104644</c:v>
                </c:pt>
                <c:pt idx="54">
                  <c:v>-3.2209855506518892E-2</c:v>
                </c:pt>
                <c:pt idx="55">
                  <c:v>-5.1217059561054157E-2</c:v>
                </c:pt>
                <c:pt idx="56">
                  <c:v>9.0662860182433747E-2</c:v>
                </c:pt>
                <c:pt idx="57">
                  <c:v>8.1159258155164338E-2</c:v>
                </c:pt>
                <c:pt idx="58">
                  <c:v>0.2752140551836284</c:v>
                </c:pt>
                <c:pt idx="59">
                  <c:v>0.15845237062434236</c:v>
                </c:pt>
                <c:pt idx="60">
                  <c:v>-0.23752957716166634</c:v>
                </c:pt>
                <c:pt idx="61">
                  <c:v>0.77899634363593506</c:v>
                </c:pt>
                <c:pt idx="62">
                  <c:v>0.76949274160866921</c:v>
                </c:pt>
                <c:pt idx="63">
                  <c:v>-0.23628325485448798</c:v>
                </c:pt>
                <c:pt idx="64">
                  <c:v>-3.1567912904293394E-3</c:v>
                </c:pt>
                <c:pt idx="65">
                  <c:v>-1.2660393317702301E-2</c:v>
                </c:pt>
                <c:pt idx="66">
                  <c:v>-3.1567912904293394E-3</c:v>
                </c:pt>
                <c:pt idx="67">
                  <c:v>-3.1667597372234013E-2</c:v>
                </c:pt>
                <c:pt idx="68">
                  <c:v>0.2475526658544922</c:v>
                </c:pt>
                <c:pt idx="69">
                  <c:v>-4.1171199399506975E-2</c:v>
                </c:pt>
                <c:pt idx="70">
                  <c:v>0.53479482317519356</c:v>
                </c:pt>
                <c:pt idx="71">
                  <c:v>0.29722715583092807</c:v>
                </c:pt>
                <c:pt idx="72">
                  <c:v>0.25050019606989338</c:v>
                </c:pt>
                <c:pt idx="73">
                  <c:v>-0.42155910520400397</c:v>
                </c:pt>
                <c:pt idx="74">
                  <c:v>0.28287646774641217</c:v>
                </c:pt>
                <c:pt idx="75">
                  <c:v>0.54414588462289082</c:v>
                </c:pt>
                <c:pt idx="76">
                  <c:v>0.22564691703605178</c:v>
                </c:pt>
                <c:pt idx="77">
                  <c:v>3.1959072054732474E-2</c:v>
                </c:pt>
                <c:pt idx="78">
                  <c:v>0.29343642747796217</c:v>
                </c:pt>
                <c:pt idx="79">
                  <c:v>0.5183565099612597</c:v>
                </c:pt>
                <c:pt idx="80">
                  <c:v>-3.0580414464928651E-2</c:v>
                </c:pt>
                <c:pt idx="81">
                  <c:v>-5.9091220546733325E-2</c:v>
                </c:pt>
                <c:pt idx="82">
                  <c:v>0.17261103254365473</c:v>
                </c:pt>
                <c:pt idx="83">
                  <c:v>-9.7105628655803855E-2</c:v>
                </c:pt>
                <c:pt idx="84">
                  <c:v>0.15214966450808909</c:v>
                </c:pt>
                <c:pt idx="85">
                  <c:v>0.14264606248081968</c:v>
                </c:pt>
                <c:pt idx="86">
                  <c:v>-0.12707059871863891</c:v>
                </c:pt>
                <c:pt idx="87">
                  <c:v>3.4123683697769636E-2</c:v>
                </c:pt>
                <c:pt idx="88">
                  <c:v>-0.19474281827216089</c:v>
                </c:pt>
                <c:pt idx="89">
                  <c:v>0.34552155782681027</c:v>
                </c:pt>
                <c:pt idx="90">
                  <c:v>0.19501099363849939</c:v>
                </c:pt>
                <c:pt idx="91">
                  <c:v>4.7294090545545231E-2</c:v>
                </c:pt>
                <c:pt idx="92">
                  <c:v>1.8783284463740557E-2</c:v>
                </c:pt>
                <c:pt idx="93">
                  <c:v>-9.7275216180605639E-3</c:v>
                </c:pt>
                <c:pt idx="94">
                  <c:v>-3.9502623950898652E-2</c:v>
                </c:pt>
                <c:pt idx="95">
                  <c:v>-4.9006225978164508E-2</c:v>
                </c:pt>
                <c:pt idx="96">
                  <c:v>-0.56072066158832001</c:v>
                </c:pt>
                <c:pt idx="97">
                  <c:v>-0.45830931393494012</c:v>
                </c:pt>
                <c:pt idx="98">
                  <c:v>-0.20759985679001147</c:v>
                </c:pt>
                <c:pt idx="99">
                  <c:v>6.6301294600080496E-2</c:v>
                </c:pt>
                <c:pt idx="100">
                  <c:v>0.28849994566320447</c:v>
                </c:pt>
                <c:pt idx="101">
                  <c:v>-0.3700584354574552</c:v>
                </c:pt>
                <c:pt idx="102">
                  <c:v>-0.11174196371693057</c:v>
                </c:pt>
                <c:pt idx="103">
                  <c:v>0.14999252338100533</c:v>
                </c:pt>
                <c:pt idx="104">
                  <c:v>0.25725060591302018</c:v>
                </c:pt>
                <c:pt idx="105">
                  <c:v>0.52696726711248587</c:v>
                </c:pt>
                <c:pt idx="106">
                  <c:v>0.89779507829393346</c:v>
                </c:pt>
                <c:pt idx="107">
                  <c:v>0.4031856924207311</c:v>
                </c:pt>
                <c:pt idx="108">
                  <c:v>0.33607892065264622</c:v>
                </c:pt>
                <c:pt idx="109">
                  <c:v>0.31707171659811095</c:v>
                </c:pt>
                <c:pt idx="110">
                  <c:v>-0.20761993022632197</c:v>
                </c:pt>
                <c:pt idx="111">
                  <c:v>0.65981596178671076</c:v>
                </c:pt>
                <c:pt idx="112">
                  <c:v>0.31239667764100076</c:v>
                </c:pt>
                <c:pt idx="113">
                  <c:v>-0.17659860245920278</c:v>
                </c:pt>
                <c:pt idx="114">
                  <c:v>0.59308280904908095</c:v>
                </c:pt>
                <c:pt idx="115">
                  <c:v>0.48910000652627694</c:v>
                </c:pt>
                <c:pt idx="116">
                  <c:v>0.35628954150629433</c:v>
                </c:pt>
                <c:pt idx="117">
                  <c:v>6.7565676252295148E-2</c:v>
                </c:pt>
                <c:pt idx="118">
                  <c:v>-0.22115818900170048</c:v>
                </c:pt>
                <c:pt idx="119">
                  <c:v>-0.43826582561242766</c:v>
                </c:pt>
                <c:pt idx="120">
                  <c:v>7.265669070469194E-2</c:v>
                </c:pt>
                <c:pt idx="121">
                  <c:v>0.21938334532681125</c:v>
                </c:pt>
                <c:pt idx="122">
                  <c:v>6.3569652555971246E-2</c:v>
                </c:pt>
                <c:pt idx="123">
                  <c:v>0.50796695468221564</c:v>
                </c:pt>
                <c:pt idx="124">
                  <c:v>-0.25136015123820066</c:v>
                </c:pt>
                <c:pt idx="125">
                  <c:v>-0.26086375326547007</c:v>
                </c:pt>
                <c:pt idx="126">
                  <c:v>-0.41282848143481132</c:v>
                </c:pt>
                <c:pt idx="127">
                  <c:v>-0.28937455934727119</c:v>
                </c:pt>
                <c:pt idx="128">
                  <c:v>-0.83026204572723117</c:v>
                </c:pt>
                <c:pt idx="129">
                  <c:v>-0.31933952941010624</c:v>
                </c:pt>
                <c:pt idx="130">
                  <c:v>-0.30838176340180645</c:v>
                </c:pt>
                <c:pt idx="131">
                  <c:v>-0.59855979263683778</c:v>
                </c:pt>
                <c:pt idx="132">
                  <c:v>-0.46220951148172418</c:v>
                </c:pt>
                <c:pt idx="133">
                  <c:v>-0.21150005433679553</c:v>
                </c:pt>
                <c:pt idx="134">
                  <c:v>-0.56801343003270333</c:v>
                </c:pt>
                <c:pt idx="135">
                  <c:v>-0.19249285028226026</c:v>
                </c:pt>
                <c:pt idx="136">
                  <c:v>-0.46220951148172418</c:v>
                </c:pt>
                <c:pt idx="137">
                  <c:v>-0.59797840009553838</c:v>
                </c:pt>
                <c:pt idx="138">
                  <c:v>2.6967267112485871E-2</c:v>
                </c:pt>
                <c:pt idx="139">
                  <c:v>-1.9638485998481059E-2</c:v>
                </c:pt>
                <c:pt idx="140">
                  <c:v>-7.6660098162086854E-2</c:v>
                </c:pt>
                <c:pt idx="141">
                  <c:v>-8.6163700189356263E-2</c:v>
                </c:pt>
                <c:pt idx="142">
                  <c:v>0.57617949301965687</c:v>
                </c:pt>
                <c:pt idx="143">
                  <c:v>-0.11640306921101384</c:v>
                </c:pt>
                <c:pt idx="144">
                  <c:v>0.13430638793391125</c:v>
                </c:pt>
                <c:pt idx="145">
                  <c:v>0.11384501989834561</c:v>
                </c:pt>
                <c:pt idx="146">
                  <c:v>0.36455447704327071</c:v>
                </c:pt>
                <c:pt idx="147">
                  <c:v>0.34554727298873544</c:v>
                </c:pt>
                <c:pt idx="148">
                  <c:v>0.33604367096146603</c:v>
                </c:pt>
                <c:pt idx="149">
                  <c:v>0.31703646690693077</c:v>
                </c:pt>
                <c:pt idx="150">
                  <c:v>0.30753286487966491</c:v>
                </c:pt>
                <c:pt idx="151">
                  <c:v>0.2980292628523955</c:v>
                </c:pt>
                <c:pt idx="152">
                  <c:v>0.28852566082512965</c:v>
                </c:pt>
                <c:pt idx="153">
                  <c:v>-0.22094269151095958</c:v>
                </c:pt>
                <c:pt idx="154">
                  <c:v>0.16781421817800179</c:v>
                </c:pt>
                <c:pt idx="155">
                  <c:v>0.15831061615073594</c:v>
                </c:pt>
                <c:pt idx="156">
                  <c:v>-0.58788136975077343</c:v>
                </c:pt>
                <c:pt idx="157">
                  <c:v>-0.6017975593529119</c:v>
                </c:pt>
                <c:pt idx="158">
                  <c:v>-0.42293072172043544</c:v>
                </c:pt>
                <c:pt idx="159">
                  <c:v>-0.23328104175089059</c:v>
                </c:pt>
                <c:pt idx="160">
                  <c:v>-0.1117085237333324</c:v>
                </c:pt>
                <c:pt idx="161">
                  <c:v>0.21660399508133565</c:v>
                </c:pt>
                <c:pt idx="162">
                  <c:v>-0.29286435725475357</c:v>
                </c:pt>
                <c:pt idx="163">
                  <c:v>0.19759679102680039</c:v>
                </c:pt>
                <c:pt idx="164">
                  <c:v>0.16908598494499572</c:v>
                </c:pt>
                <c:pt idx="165">
                  <c:v>-0.56888505907467746</c:v>
                </c:pt>
                <c:pt idx="166">
                  <c:v>-0.59739586515647858</c:v>
                </c:pt>
                <c:pt idx="167">
                  <c:v>-9.7431114847658762E-2</c:v>
                </c:pt>
                <c:pt idx="168">
                  <c:v>-0.64491387529281852</c:v>
                </c:pt>
                <c:pt idx="169">
                  <c:v>-0.17345993106579982</c:v>
                </c:pt>
                <c:pt idx="170">
                  <c:v>-0.22097794120213976</c:v>
                </c:pt>
                <c:pt idx="171">
                  <c:v>-0.58279035529837664</c:v>
                </c:pt>
                <c:pt idx="172">
                  <c:v>-0.48381366856769503</c:v>
                </c:pt>
                <c:pt idx="173">
                  <c:v>-7.7772115376848916E-2</c:v>
                </c:pt>
                <c:pt idx="174">
                  <c:v>-0.31317857776746294</c:v>
                </c:pt>
                <c:pt idx="175">
                  <c:v>-0.3226821797947288</c:v>
                </c:pt>
                <c:pt idx="176">
                  <c:v>-0.35119298587653347</c:v>
                </c:pt>
                <c:pt idx="177">
                  <c:v>-0.62121212576060181</c:v>
                </c:pt>
                <c:pt idx="178">
                  <c:v>0.80811506271433231</c:v>
                </c:pt>
                <c:pt idx="179">
                  <c:v>-0.26438880086412908</c:v>
                </c:pt>
                <c:pt idx="180">
                  <c:v>-0.60922202125636282</c:v>
                </c:pt>
                <c:pt idx="181">
                  <c:v>-0.8116195301178788</c:v>
                </c:pt>
                <c:pt idx="182">
                  <c:v>-1.092293957325646</c:v>
                </c:pt>
                <c:pt idx="183">
                  <c:v>-0.44875075831735955</c:v>
                </c:pt>
                <c:pt idx="184">
                  <c:v>-0.96612608389168209</c:v>
                </c:pt>
                <c:pt idx="185">
                  <c:v>-0.97562968591895149</c:v>
                </c:pt>
                <c:pt idx="186">
                  <c:v>-1.0188000750876913</c:v>
                </c:pt>
                <c:pt idx="187">
                  <c:v>-1.0529655185952684</c:v>
                </c:pt>
                <c:pt idx="188">
                  <c:v>-1.0624691206225343</c:v>
                </c:pt>
                <c:pt idx="189">
                  <c:v>-2.0127318370026508</c:v>
                </c:pt>
                <c:pt idx="190">
                  <c:v>-2.4253675752283161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6D-634D-834F-8DD916F53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569056"/>
        <c:axId val="1201575808"/>
      </c:scatterChart>
      <c:valAx>
        <c:axId val="120156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Producer:Esporão S.A.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1575808"/>
        <c:crosses val="autoZero"/>
        <c:crossBetween val="midCat"/>
      </c:valAx>
      <c:valAx>
        <c:axId val="1201575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15690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Producer:José Maria da Fonseca Vinhos, S.A.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2'!$AA$2:$AA$192</c:f>
              <c:numCache>
                <c:formatCode>General</c:formatCode>
                <c:ptCount val="191"/>
              </c:numCache>
            </c:numRef>
          </c:xVal>
          <c:yVal>
            <c:numRef>
              <c:f>'Model 2'!$C$35:$C$225</c:f>
              <c:numCache>
                <c:formatCode>General</c:formatCode>
                <c:ptCount val="191"/>
                <c:pt idx="0">
                  <c:v>1.4270181417453216</c:v>
                </c:pt>
                <c:pt idx="1">
                  <c:v>0.57176906230045077</c:v>
                </c:pt>
                <c:pt idx="2">
                  <c:v>0.28304519704645159</c:v>
                </c:pt>
                <c:pt idx="3">
                  <c:v>-2.4391397345950736</c:v>
                </c:pt>
                <c:pt idx="4">
                  <c:v>9.0718280182823463E-2</c:v>
                </c:pt>
                <c:pt idx="5">
                  <c:v>0.46548927786424699</c:v>
                </c:pt>
                <c:pt idx="6">
                  <c:v>0.42015529152027042</c:v>
                </c:pt>
                <c:pt idx="7">
                  <c:v>-0.59867955282410179</c:v>
                </c:pt>
                <c:pt idx="8">
                  <c:v>0.54993008871419136</c:v>
                </c:pt>
                <c:pt idx="9">
                  <c:v>0.21368821332385579</c:v>
                </c:pt>
                <c:pt idx="10">
                  <c:v>0.1348667902085019</c:v>
                </c:pt>
                <c:pt idx="11">
                  <c:v>0.40801093769078633</c:v>
                </c:pt>
                <c:pt idx="12">
                  <c:v>0.38900373363625107</c:v>
                </c:pt>
                <c:pt idx="13">
                  <c:v>-0.15993319078993906</c:v>
                </c:pt>
                <c:pt idx="14">
                  <c:v>0.34148572349991468</c:v>
                </c:pt>
                <c:pt idx="15">
                  <c:v>0.32247851944537587</c:v>
                </c:pt>
                <c:pt idx="16">
                  <c:v>5.2761858245915505E-2</c:v>
                </c:pt>
                <c:pt idx="17">
                  <c:v>0.76724277361876503</c:v>
                </c:pt>
                <c:pt idx="18">
                  <c:v>-0.39977811778990713</c:v>
                </c:pt>
                <c:pt idx="19">
                  <c:v>0.17761211525845155</c:v>
                </c:pt>
                <c:pt idx="20">
                  <c:v>0.15860491120391274</c:v>
                </c:pt>
                <c:pt idx="21">
                  <c:v>0.40931436834884138</c:v>
                </c:pt>
                <c:pt idx="22">
                  <c:v>0.65288359762895709</c:v>
                </c:pt>
                <c:pt idx="23">
                  <c:v>0.38316693642949318</c:v>
                </c:pt>
                <c:pt idx="24">
                  <c:v>0.63387639357442183</c:v>
                </c:pt>
                <c:pt idx="25">
                  <c:v>0.88458585071934692</c:v>
                </c:pt>
                <c:pt idx="26">
                  <c:v>0.68506658927448072</c:v>
                </c:pt>
                <c:pt idx="27">
                  <c:v>0.6565557831926796</c:v>
                </c:pt>
                <c:pt idx="28">
                  <c:v>-5.3517926190288279E-2</c:v>
                </c:pt>
                <c:pt idx="29">
                  <c:v>0.50634681073683652</c:v>
                </c:pt>
                <c:pt idx="30">
                  <c:v>0.20575596929311146</c:v>
                </c:pt>
                <c:pt idx="31">
                  <c:v>0.49684320870957066</c:v>
                </c:pt>
                <c:pt idx="32">
                  <c:v>0.50634681073683652</c:v>
                </c:pt>
                <c:pt idx="33">
                  <c:v>0.49684320870957066</c:v>
                </c:pt>
                <c:pt idx="34">
                  <c:v>2.2510890027852781E-2</c:v>
                </c:pt>
                <c:pt idx="35">
                  <c:v>0.2352059390637109</c:v>
                </c:pt>
                <c:pt idx="36">
                  <c:v>-8.2028732272092952E-2</c:v>
                </c:pt>
                <c:pt idx="37">
                  <c:v>1.3133633590738256</c:v>
                </c:pt>
                <c:pt idx="38">
                  <c:v>0.51800689260420185</c:v>
                </c:pt>
                <c:pt idx="39">
                  <c:v>0.51582286881183492</c:v>
                </c:pt>
                <c:pt idx="40">
                  <c:v>2.4120785778549703E-3</c:v>
                </c:pt>
                <c:pt idx="41">
                  <c:v>-7.0915234494144386E-3</c:v>
                </c:pt>
                <c:pt idx="42">
                  <c:v>-5.4609533585754377E-2</c:v>
                </c:pt>
                <c:pt idx="43">
                  <c:v>0.42190157539873141</c:v>
                </c:pt>
                <c:pt idx="44">
                  <c:v>-0.9011390459075983</c:v>
                </c:pt>
                <c:pt idx="45">
                  <c:v>0.48515150958039754</c:v>
                </c:pt>
                <c:pt idx="46">
                  <c:v>-4.4778210791260875E-2</c:v>
                </c:pt>
                <c:pt idx="47">
                  <c:v>0.55596663887276598</c:v>
                </c:pt>
                <c:pt idx="48">
                  <c:v>0.28624997767330029</c:v>
                </c:pt>
                <c:pt idx="49">
                  <c:v>0.27674637564603444</c:v>
                </c:pt>
                <c:pt idx="50">
                  <c:v>0.25773917159149917</c:v>
                </c:pt>
                <c:pt idx="51">
                  <c:v>-0.54190720997962316</c:v>
                </c:pt>
                <c:pt idx="52">
                  <c:v>0.47950458010364017</c:v>
                </c:pt>
                <c:pt idx="53">
                  <c:v>-0.51789684575104644</c:v>
                </c:pt>
                <c:pt idx="54">
                  <c:v>-3.2209855506518892E-2</c:v>
                </c:pt>
                <c:pt idx="55">
                  <c:v>-5.1217059561054157E-2</c:v>
                </c:pt>
                <c:pt idx="56">
                  <c:v>9.0662860182433747E-2</c:v>
                </c:pt>
                <c:pt idx="57">
                  <c:v>8.1159258155164338E-2</c:v>
                </c:pt>
                <c:pt idx="58">
                  <c:v>0.2752140551836284</c:v>
                </c:pt>
                <c:pt idx="59">
                  <c:v>0.15845237062434236</c:v>
                </c:pt>
                <c:pt idx="60">
                  <c:v>-0.23752957716166634</c:v>
                </c:pt>
                <c:pt idx="61">
                  <c:v>0.77899634363593506</c:v>
                </c:pt>
                <c:pt idx="62">
                  <c:v>0.76949274160866921</c:v>
                </c:pt>
                <c:pt idx="63">
                  <c:v>-0.23628325485448798</c:v>
                </c:pt>
                <c:pt idx="64">
                  <c:v>-3.1567912904293394E-3</c:v>
                </c:pt>
                <c:pt idx="65">
                  <c:v>-1.2660393317702301E-2</c:v>
                </c:pt>
                <c:pt idx="66">
                  <c:v>-3.1567912904293394E-3</c:v>
                </c:pt>
                <c:pt idx="67">
                  <c:v>-3.1667597372234013E-2</c:v>
                </c:pt>
                <c:pt idx="68">
                  <c:v>0.2475526658544922</c:v>
                </c:pt>
                <c:pt idx="69">
                  <c:v>-4.1171199399506975E-2</c:v>
                </c:pt>
                <c:pt idx="70">
                  <c:v>0.53479482317519356</c:v>
                </c:pt>
                <c:pt idx="71">
                  <c:v>0.29722715583092807</c:v>
                </c:pt>
                <c:pt idx="72">
                  <c:v>0.25050019606989338</c:v>
                </c:pt>
                <c:pt idx="73">
                  <c:v>-0.42155910520400397</c:v>
                </c:pt>
                <c:pt idx="74">
                  <c:v>0.28287646774641217</c:v>
                </c:pt>
                <c:pt idx="75">
                  <c:v>0.54414588462289082</c:v>
                </c:pt>
                <c:pt idx="76">
                  <c:v>0.22564691703605178</c:v>
                </c:pt>
                <c:pt idx="77">
                  <c:v>3.1959072054732474E-2</c:v>
                </c:pt>
                <c:pt idx="78">
                  <c:v>0.29343642747796217</c:v>
                </c:pt>
                <c:pt idx="79">
                  <c:v>0.5183565099612597</c:v>
                </c:pt>
                <c:pt idx="80">
                  <c:v>-3.0580414464928651E-2</c:v>
                </c:pt>
                <c:pt idx="81">
                  <c:v>-5.9091220546733325E-2</c:v>
                </c:pt>
                <c:pt idx="82">
                  <c:v>0.17261103254365473</c:v>
                </c:pt>
                <c:pt idx="83">
                  <c:v>-9.7105628655803855E-2</c:v>
                </c:pt>
                <c:pt idx="84">
                  <c:v>0.15214966450808909</c:v>
                </c:pt>
                <c:pt idx="85">
                  <c:v>0.14264606248081968</c:v>
                </c:pt>
                <c:pt idx="86">
                  <c:v>-0.12707059871863891</c:v>
                </c:pt>
                <c:pt idx="87">
                  <c:v>3.4123683697769636E-2</c:v>
                </c:pt>
                <c:pt idx="88">
                  <c:v>-0.19474281827216089</c:v>
                </c:pt>
                <c:pt idx="89">
                  <c:v>0.34552155782681027</c:v>
                </c:pt>
                <c:pt idx="90">
                  <c:v>0.19501099363849939</c:v>
                </c:pt>
                <c:pt idx="91">
                  <c:v>4.7294090545545231E-2</c:v>
                </c:pt>
                <c:pt idx="92">
                  <c:v>1.8783284463740557E-2</c:v>
                </c:pt>
                <c:pt idx="93">
                  <c:v>-9.7275216180605639E-3</c:v>
                </c:pt>
                <c:pt idx="94">
                  <c:v>-3.9502623950898652E-2</c:v>
                </c:pt>
                <c:pt idx="95">
                  <c:v>-4.9006225978164508E-2</c:v>
                </c:pt>
                <c:pt idx="96">
                  <c:v>-0.56072066158832001</c:v>
                </c:pt>
                <c:pt idx="97">
                  <c:v>-0.45830931393494012</c:v>
                </c:pt>
                <c:pt idx="98">
                  <c:v>-0.20759985679001147</c:v>
                </c:pt>
                <c:pt idx="99">
                  <c:v>6.6301294600080496E-2</c:v>
                </c:pt>
                <c:pt idx="100">
                  <c:v>0.28849994566320447</c:v>
                </c:pt>
                <c:pt idx="101">
                  <c:v>-0.3700584354574552</c:v>
                </c:pt>
                <c:pt idx="102">
                  <c:v>-0.11174196371693057</c:v>
                </c:pt>
                <c:pt idx="103">
                  <c:v>0.14999252338100533</c:v>
                </c:pt>
                <c:pt idx="104">
                  <c:v>0.25725060591302018</c:v>
                </c:pt>
                <c:pt idx="105">
                  <c:v>0.52696726711248587</c:v>
                </c:pt>
                <c:pt idx="106">
                  <c:v>0.89779507829393346</c:v>
                </c:pt>
                <c:pt idx="107">
                  <c:v>0.4031856924207311</c:v>
                </c:pt>
                <c:pt idx="108">
                  <c:v>0.33607892065264622</c:v>
                </c:pt>
                <c:pt idx="109">
                  <c:v>0.31707171659811095</c:v>
                </c:pt>
                <c:pt idx="110">
                  <c:v>-0.20761993022632197</c:v>
                </c:pt>
                <c:pt idx="111">
                  <c:v>0.65981596178671076</c:v>
                </c:pt>
                <c:pt idx="112">
                  <c:v>0.31239667764100076</c:v>
                </c:pt>
                <c:pt idx="113">
                  <c:v>-0.17659860245920278</c:v>
                </c:pt>
                <c:pt idx="114">
                  <c:v>0.59308280904908095</c:v>
                </c:pt>
                <c:pt idx="115">
                  <c:v>0.48910000652627694</c:v>
                </c:pt>
                <c:pt idx="116">
                  <c:v>0.35628954150629433</c:v>
                </c:pt>
                <c:pt idx="117">
                  <c:v>6.7565676252295148E-2</c:v>
                </c:pt>
                <c:pt idx="118">
                  <c:v>-0.22115818900170048</c:v>
                </c:pt>
                <c:pt idx="119">
                  <c:v>-0.43826582561242766</c:v>
                </c:pt>
                <c:pt idx="120">
                  <c:v>7.265669070469194E-2</c:v>
                </c:pt>
                <c:pt idx="121">
                  <c:v>0.21938334532681125</c:v>
                </c:pt>
                <c:pt idx="122">
                  <c:v>6.3569652555971246E-2</c:v>
                </c:pt>
                <c:pt idx="123">
                  <c:v>0.50796695468221564</c:v>
                </c:pt>
                <c:pt idx="124">
                  <c:v>-0.25136015123820066</c:v>
                </c:pt>
                <c:pt idx="125">
                  <c:v>-0.26086375326547007</c:v>
                </c:pt>
                <c:pt idx="126">
                  <c:v>-0.41282848143481132</c:v>
                </c:pt>
                <c:pt idx="127">
                  <c:v>-0.28937455934727119</c:v>
                </c:pt>
                <c:pt idx="128">
                  <c:v>-0.83026204572723117</c:v>
                </c:pt>
                <c:pt idx="129">
                  <c:v>-0.31933952941010624</c:v>
                </c:pt>
                <c:pt idx="130">
                  <c:v>-0.30838176340180645</c:v>
                </c:pt>
                <c:pt idx="131">
                  <c:v>-0.59855979263683778</c:v>
                </c:pt>
                <c:pt idx="132">
                  <c:v>-0.46220951148172418</c:v>
                </c:pt>
                <c:pt idx="133">
                  <c:v>-0.21150005433679553</c:v>
                </c:pt>
                <c:pt idx="134">
                  <c:v>-0.56801343003270333</c:v>
                </c:pt>
                <c:pt idx="135">
                  <c:v>-0.19249285028226026</c:v>
                </c:pt>
                <c:pt idx="136">
                  <c:v>-0.46220951148172418</c:v>
                </c:pt>
                <c:pt idx="137">
                  <c:v>-0.59797840009553838</c:v>
                </c:pt>
                <c:pt idx="138">
                  <c:v>2.6967267112485871E-2</c:v>
                </c:pt>
                <c:pt idx="139">
                  <c:v>-1.9638485998481059E-2</c:v>
                </c:pt>
                <c:pt idx="140">
                  <c:v>-7.6660098162086854E-2</c:v>
                </c:pt>
                <c:pt idx="141">
                  <c:v>-8.6163700189356263E-2</c:v>
                </c:pt>
                <c:pt idx="142">
                  <c:v>0.57617949301965687</c:v>
                </c:pt>
                <c:pt idx="143">
                  <c:v>-0.11640306921101384</c:v>
                </c:pt>
                <c:pt idx="144">
                  <c:v>0.13430638793391125</c:v>
                </c:pt>
                <c:pt idx="145">
                  <c:v>0.11384501989834561</c:v>
                </c:pt>
                <c:pt idx="146">
                  <c:v>0.36455447704327071</c:v>
                </c:pt>
                <c:pt idx="147">
                  <c:v>0.34554727298873544</c:v>
                </c:pt>
                <c:pt idx="148">
                  <c:v>0.33604367096146603</c:v>
                </c:pt>
                <c:pt idx="149">
                  <c:v>0.31703646690693077</c:v>
                </c:pt>
                <c:pt idx="150">
                  <c:v>0.30753286487966491</c:v>
                </c:pt>
                <c:pt idx="151">
                  <c:v>0.2980292628523955</c:v>
                </c:pt>
                <c:pt idx="152">
                  <c:v>0.28852566082512965</c:v>
                </c:pt>
                <c:pt idx="153">
                  <c:v>-0.22094269151095958</c:v>
                </c:pt>
                <c:pt idx="154">
                  <c:v>0.16781421817800179</c:v>
                </c:pt>
                <c:pt idx="155">
                  <c:v>0.15831061615073594</c:v>
                </c:pt>
                <c:pt idx="156">
                  <c:v>-0.58788136975077343</c:v>
                </c:pt>
                <c:pt idx="157">
                  <c:v>-0.6017975593529119</c:v>
                </c:pt>
                <c:pt idx="158">
                  <c:v>-0.42293072172043544</c:v>
                </c:pt>
                <c:pt idx="159">
                  <c:v>-0.23328104175089059</c:v>
                </c:pt>
                <c:pt idx="160">
                  <c:v>-0.1117085237333324</c:v>
                </c:pt>
                <c:pt idx="161">
                  <c:v>0.21660399508133565</c:v>
                </c:pt>
                <c:pt idx="162">
                  <c:v>-0.29286435725475357</c:v>
                </c:pt>
                <c:pt idx="163">
                  <c:v>0.19759679102680039</c:v>
                </c:pt>
                <c:pt idx="164">
                  <c:v>0.16908598494499572</c:v>
                </c:pt>
                <c:pt idx="165">
                  <c:v>-0.56888505907467746</c:v>
                </c:pt>
                <c:pt idx="166">
                  <c:v>-0.59739586515647858</c:v>
                </c:pt>
                <c:pt idx="167">
                  <c:v>-9.7431114847658762E-2</c:v>
                </c:pt>
                <c:pt idx="168">
                  <c:v>-0.64491387529281852</c:v>
                </c:pt>
                <c:pt idx="169">
                  <c:v>-0.17345993106579982</c:v>
                </c:pt>
                <c:pt idx="170">
                  <c:v>-0.22097794120213976</c:v>
                </c:pt>
                <c:pt idx="171">
                  <c:v>-0.58279035529837664</c:v>
                </c:pt>
                <c:pt idx="172">
                  <c:v>-0.48381366856769503</c:v>
                </c:pt>
                <c:pt idx="173">
                  <c:v>-7.7772115376848916E-2</c:v>
                </c:pt>
                <c:pt idx="174">
                  <c:v>-0.31317857776746294</c:v>
                </c:pt>
                <c:pt idx="175">
                  <c:v>-0.3226821797947288</c:v>
                </c:pt>
                <c:pt idx="176">
                  <c:v>-0.35119298587653347</c:v>
                </c:pt>
                <c:pt idx="177">
                  <c:v>-0.62121212576060181</c:v>
                </c:pt>
                <c:pt idx="178">
                  <c:v>0.80811506271433231</c:v>
                </c:pt>
                <c:pt idx="179">
                  <c:v>-0.26438880086412908</c:v>
                </c:pt>
                <c:pt idx="180">
                  <c:v>-0.60922202125636282</c:v>
                </c:pt>
                <c:pt idx="181">
                  <c:v>-0.8116195301178788</c:v>
                </c:pt>
                <c:pt idx="182">
                  <c:v>-1.092293957325646</c:v>
                </c:pt>
                <c:pt idx="183">
                  <c:v>-0.44875075831735955</c:v>
                </c:pt>
                <c:pt idx="184">
                  <c:v>-0.96612608389168209</c:v>
                </c:pt>
                <c:pt idx="185">
                  <c:v>-0.97562968591895149</c:v>
                </c:pt>
                <c:pt idx="186">
                  <c:v>-1.0188000750876913</c:v>
                </c:pt>
                <c:pt idx="187">
                  <c:v>-1.0529655185952684</c:v>
                </c:pt>
                <c:pt idx="188">
                  <c:v>-1.0624691206225343</c:v>
                </c:pt>
                <c:pt idx="189">
                  <c:v>-2.0127318370026508</c:v>
                </c:pt>
                <c:pt idx="190">
                  <c:v>-2.4253675752283161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FB-8E4F-B97E-7A96EAA2F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826384"/>
        <c:axId val="1254828032"/>
      </c:scatterChart>
      <c:valAx>
        <c:axId val="125482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Producer:José Maria da Fonseca Vinhos, S.A.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4828032"/>
        <c:crosses val="autoZero"/>
        <c:crossBetween val="midCat"/>
      </c:valAx>
      <c:valAx>
        <c:axId val="1254828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48263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Producer:João Portugal Ramos - Vinhos, SA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2'!$AB$2:$AB$192</c:f>
              <c:numCache>
                <c:formatCode>General</c:formatCode>
                <c:ptCount val="191"/>
              </c:numCache>
            </c:numRef>
          </c:xVal>
          <c:yVal>
            <c:numRef>
              <c:f>'Model 2'!$C$35:$C$225</c:f>
              <c:numCache>
                <c:formatCode>General</c:formatCode>
                <c:ptCount val="191"/>
                <c:pt idx="0">
                  <c:v>1.4270181417453216</c:v>
                </c:pt>
                <c:pt idx="1">
                  <c:v>0.57176906230045077</c:v>
                </c:pt>
                <c:pt idx="2">
                  <c:v>0.28304519704645159</c:v>
                </c:pt>
                <c:pt idx="3">
                  <c:v>-2.4391397345950736</c:v>
                </c:pt>
                <c:pt idx="4">
                  <c:v>9.0718280182823463E-2</c:v>
                </c:pt>
                <c:pt idx="5">
                  <c:v>0.46548927786424699</c:v>
                </c:pt>
                <c:pt idx="6">
                  <c:v>0.42015529152027042</c:v>
                </c:pt>
                <c:pt idx="7">
                  <c:v>-0.59867955282410179</c:v>
                </c:pt>
                <c:pt idx="8">
                  <c:v>0.54993008871419136</c:v>
                </c:pt>
                <c:pt idx="9">
                  <c:v>0.21368821332385579</c:v>
                </c:pt>
                <c:pt idx="10">
                  <c:v>0.1348667902085019</c:v>
                </c:pt>
                <c:pt idx="11">
                  <c:v>0.40801093769078633</c:v>
                </c:pt>
                <c:pt idx="12">
                  <c:v>0.38900373363625107</c:v>
                </c:pt>
                <c:pt idx="13">
                  <c:v>-0.15993319078993906</c:v>
                </c:pt>
                <c:pt idx="14">
                  <c:v>0.34148572349991468</c:v>
                </c:pt>
                <c:pt idx="15">
                  <c:v>0.32247851944537587</c:v>
                </c:pt>
                <c:pt idx="16">
                  <c:v>5.2761858245915505E-2</c:v>
                </c:pt>
                <c:pt idx="17">
                  <c:v>0.76724277361876503</c:v>
                </c:pt>
                <c:pt idx="18">
                  <c:v>-0.39977811778990713</c:v>
                </c:pt>
                <c:pt idx="19">
                  <c:v>0.17761211525845155</c:v>
                </c:pt>
                <c:pt idx="20">
                  <c:v>0.15860491120391274</c:v>
                </c:pt>
                <c:pt idx="21">
                  <c:v>0.40931436834884138</c:v>
                </c:pt>
                <c:pt idx="22">
                  <c:v>0.65288359762895709</c:v>
                </c:pt>
                <c:pt idx="23">
                  <c:v>0.38316693642949318</c:v>
                </c:pt>
                <c:pt idx="24">
                  <c:v>0.63387639357442183</c:v>
                </c:pt>
                <c:pt idx="25">
                  <c:v>0.88458585071934692</c:v>
                </c:pt>
                <c:pt idx="26">
                  <c:v>0.68506658927448072</c:v>
                </c:pt>
                <c:pt idx="27">
                  <c:v>0.6565557831926796</c:v>
                </c:pt>
                <c:pt idx="28">
                  <c:v>-5.3517926190288279E-2</c:v>
                </c:pt>
                <c:pt idx="29">
                  <c:v>0.50634681073683652</c:v>
                </c:pt>
                <c:pt idx="30">
                  <c:v>0.20575596929311146</c:v>
                </c:pt>
                <c:pt idx="31">
                  <c:v>0.49684320870957066</c:v>
                </c:pt>
                <c:pt idx="32">
                  <c:v>0.50634681073683652</c:v>
                </c:pt>
                <c:pt idx="33">
                  <c:v>0.49684320870957066</c:v>
                </c:pt>
                <c:pt idx="34">
                  <c:v>2.2510890027852781E-2</c:v>
                </c:pt>
                <c:pt idx="35">
                  <c:v>0.2352059390637109</c:v>
                </c:pt>
                <c:pt idx="36">
                  <c:v>-8.2028732272092952E-2</c:v>
                </c:pt>
                <c:pt idx="37">
                  <c:v>1.3133633590738256</c:v>
                </c:pt>
                <c:pt idx="38">
                  <c:v>0.51800689260420185</c:v>
                </c:pt>
                <c:pt idx="39">
                  <c:v>0.51582286881183492</c:v>
                </c:pt>
                <c:pt idx="40">
                  <c:v>2.4120785778549703E-3</c:v>
                </c:pt>
                <c:pt idx="41">
                  <c:v>-7.0915234494144386E-3</c:v>
                </c:pt>
                <c:pt idx="42">
                  <c:v>-5.4609533585754377E-2</c:v>
                </c:pt>
                <c:pt idx="43">
                  <c:v>0.42190157539873141</c:v>
                </c:pt>
                <c:pt idx="44">
                  <c:v>-0.9011390459075983</c:v>
                </c:pt>
                <c:pt idx="45">
                  <c:v>0.48515150958039754</c:v>
                </c:pt>
                <c:pt idx="46">
                  <c:v>-4.4778210791260875E-2</c:v>
                </c:pt>
                <c:pt idx="47">
                  <c:v>0.55596663887276598</c:v>
                </c:pt>
                <c:pt idx="48">
                  <c:v>0.28624997767330029</c:v>
                </c:pt>
                <c:pt idx="49">
                  <c:v>0.27674637564603444</c:v>
                </c:pt>
                <c:pt idx="50">
                  <c:v>0.25773917159149917</c:v>
                </c:pt>
                <c:pt idx="51">
                  <c:v>-0.54190720997962316</c:v>
                </c:pt>
                <c:pt idx="52">
                  <c:v>0.47950458010364017</c:v>
                </c:pt>
                <c:pt idx="53">
                  <c:v>-0.51789684575104644</c:v>
                </c:pt>
                <c:pt idx="54">
                  <c:v>-3.2209855506518892E-2</c:v>
                </c:pt>
                <c:pt idx="55">
                  <c:v>-5.1217059561054157E-2</c:v>
                </c:pt>
                <c:pt idx="56">
                  <c:v>9.0662860182433747E-2</c:v>
                </c:pt>
                <c:pt idx="57">
                  <c:v>8.1159258155164338E-2</c:v>
                </c:pt>
                <c:pt idx="58">
                  <c:v>0.2752140551836284</c:v>
                </c:pt>
                <c:pt idx="59">
                  <c:v>0.15845237062434236</c:v>
                </c:pt>
                <c:pt idx="60">
                  <c:v>-0.23752957716166634</c:v>
                </c:pt>
                <c:pt idx="61">
                  <c:v>0.77899634363593506</c:v>
                </c:pt>
                <c:pt idx="62">
                  <c:v>0.76949274160866921</c:v>
                </c:pt>
                <c:pt idx="63">
                  <c:v>-0.23628325485448798</c:v>
                </c:pt>
                <c:pt idx="64">
                  <c:v>-3.1567912904293394E-3</c:v>
                </c:pt>
                <c:pt idx="65">
                  <c:v>-1.2660393317702301E-2</c:v>
                </c:pt>
                <c:pt idx="66">
                  <c:v>-3.1567912904293394E-3</c:v>
                </c:pt>
                <c:pt idx="67">
                  <c:v>-3.1667597372234013E-2</c:v>
                </c:pt>
                <c:pt idx="68">
                  <c:v>0.2475526658544922</c:v>
                </c:pt>
                <c:pt idx="69">
                  <c:v>-4.1171199399506975E-2</c:v>
                </c:pt>
                <c:pt idx="70">
                  <c:v>0.53479482317519356</c:v>
                </c:pt>
                <c:pt idx="71">
                  <c:v>0.29722715583092807</c:v>
                </c:pt>
                <c:pt idx="72">
                  <c:v>0.25050019606989338</c:v>
                </c:pt>
                <c:pt idx="73">
                  <c:v>-0.42155910520400397</c:v>
                </c:pt>
                <c:pt idx="74">
                  <c:v>0.28287646774641217</c:v>
                </c:pt>
                <c:pt idx="75">
                  <c:v>0.54414588462289082</c:v>
                </c:pt>
                <c:pt idx="76">
                  <c:v>0.22564691703605178</c:v>
                </c:pt>
                <c:pt idx="77">
                  <c:v>3.1959072054732474E-2</c:v>
                </c:pt>
                <c:pt idx="78">
                  <c:v>0.29343642747796217</c:v>
                </c:pt>
                <c:pt idx="79">
                  <c:v>0.5183565099612597</c:v>
                </c:pt>
                <c:pt idx="80">
                  <c:v>-3.0580414464928651E-2</c:v>
                </c:pt>
                <c:pt idx="81">
                  <c:v>-5.9091220546733325E-2</c:v>
                </c:pt>
                <c:pt idx="82">
                  <c:v>0.17261103254365473</c:v>
                </c:pt>
                <c:pt idx="83">
                  <c:v>-9.7105628655803855E-2</c:v>
                </c:pt>
                <c:pt idx="84">
                  <c:v>0.15214966450808909</c:v>
                </c:pt>
                <c:pt idx="85">
                  <c:v>0.14264606248081968</c:v>
                </c:pt>
                <c:pt idx="86">
                  <c:v>-0.12707059871863891</c:v>
                </c:pt>
                <c:pt idx="87">
                  <c:v>3.4123683697769636E-2</c:v>
                </c:pt>
                <c:pt idx="88">
                  <c:v>-0.19474281827216089</c:v>
                </c:pt>
                <c:pt idx="89">
                  <c:v>0.34552155782681027</c:v>
                </c:pt>
                <c:pt idx="90">
                  <c:v>0.19501099363849939</c:v>
                </c:pt>
                <c:pt idx="91">
                  <c:v>4.7294090545545231E-2</c:v>
                </c:pt>
                <c:pt idx="92">
                  <c:v>1.8783284463740557E-2</c:v>
                </c:pt>
                <c:pt idx="93">
                  <c:v>-9.7275216180605639E-3</c:v>
                </c:pt>
                <c:pt idx="94">
                  <c:v>-3.9502623950898652E-2</c:v>
                </c:pt>
                <c:pt idx="95">
                  <c:v>-4.9006225978164508E-2</c:v>
                </c:pt>
                <c:pt idx="96">
                  <c:v>-0.56072066158832001</c:v>
                </c:pt>
                <c:pt idx="97">
                  <c:v>-0.45830931393494012</c:v>
                </c:pt>
                <c:pt idx="98">
                  <c:v>-0.20759985679001147</c:v>
                </c:pt>
                <c:pt idx="99">
                  <c:v>6.6301294600080496E-2</c:v>
                </c:pt>
                <c:pt idx="100">
                  <c:v>0.28849994566320447</c:v>
                </c:pt>
                <c:pt idx="101">
                  <c:v>-0.3700584354574552</c:v>
                </c:pt>
                <c:pt idx="102">
                  <c:v>-0.11174196371693057</c:v>
                </c:pt>
                <c:pt idx="103">
                  <c:v>0.14999252338100533</c:v>
                </c:pt>
                <c:pt idx="104">
                  <c:v>0.25725060591302018</c:v>
                </c:pt>
                <c:pt idx="105">
                  <c:v>0.52696726711248587</c:v>
                </c:pt>
                <c:pt idx="106">
                  <c:v>0.89779507829393346</c:v>
                </c:pt>
                <c:pt idx="107">
                  <c:v>0.4031856924207311</c:v>
                </c:pt>
                <c:pt idx="108">
                  <c:v>0.33607892065264622</c:v>
                </c:pt>
                <c:pt idx="109">
                  <c:v>0.31707171659811095</c:v>
                </c:pt>
                <c:pt idx="110">
                  <c:v>-0.20761993022632197</c:v>
                </c:pt>
                <c:pt idx="111">
                  <c:v>0.65981596178671076</c:v>
                </c:pt>
                <c:pt idx="112">
                  <c:v>0.31239667764100076</c:v>
                </c:pt>
                <c:pt idx="113">
                  <c:v>-0.17659860245920278</c:v>
                </c:pt>
                <c:pt idx="114">
                  <c:v>0.59308280904908095</c:v>
                </c:pt>
                <c:pt idx="115">
                  <c:v>0.48910000652627694</c:v>
                </c:pt>
                <c:pt idx="116">
                  <c:v>0.35628954150629433</c:v>
                </c:pt>
                <c:pt idx="117">
                  <c:v>6.7565676252295148E-2</c:v>
                </c:pt>
                <c:pt idx="118">
                  <c:v>-0.22115818900170048</c:v>
                </c:pt>
                <c:pt idx="119">
                  <c:v>-0.43826582561242766</c:v>
                </c:pt>
                <c:pt idx="120">
                  <c:v>7.265669070469194E-2</c:v>
                </c:pt>
                <c:pt idx="121">
                  <c:v>0.21938334532681125</c:v>
                </c:pt>
                <c:pt idx="122">
                  <c:v>6.3569652555971246E-2</c:v>
                </c:pt>
                <c:pt idx="123">
                  <c:v>0.50796695468221564</c:v>
                </c:pt>
                <c:pt idx="124">
                  <c:v>-0.25136015123820066</c:v>
                </c:pt>
                <c:pt idx="125">
                  <c:v>-0.26086375326547007</c:v>
                </c:pt>
                <c:pt idx="126">
                  <c:v>-0.41282848143481132</c:v>
                </c:pt>
                <c:pt idx="127">
                  <c:v>-0.28937455934727119</c:v>
                </c:pt>
                <c:pt idx="128">
                  <c:v>-0.83026204572723117</c:v>
                </c:pt>
                <c:pt idx="129">
                  <c:v>-0.31933952941010624</c:v>
                </c:pt>
                <c:pt idx="130">
                  <c:v>-0.30838176340180645</c:v>
                </c:pt>
                <c:pt idx="131">
                  <c:v>-0.59855979263683778</c:v>
                </c:pt>
                <c:pt idx="132">
                  <c:v>-0.46220951148172418</c:v>
                </c:pt>
                <c:pt idx="133">
                  <c:v>-0.21150005433679553</c:v>
                </c:pt>
                <c:pt idx="134">
                  <c:v>-0.56801343003270333</c:v>
                </c:pt>
                <c:pt idx="135">
                  <c:v>-0.19249285028226026</c:v>
                </c:pt>
                <c:pt idx="136">
                  <c:v>-0.46220951148172418</c:v>
                </c:pt>
                <c:pt idx="137">
                  <c:v>-0.59797840009553838</c:v>
                </c:pt>
                <c:pt idx="138">
                  <c:v>2.6967267112485871E-2</c:v>
                </c:pt>
                <c:pt idx="139">
                  <c:v>-1.9638485998481059E-2</c:v>
                </c:pt>
                <c:pt idx="140">
                  <c:v>-7.6660098162086854E-2</c:v>
                </c:pt>
                <c:pt idx="141">
                  <c:v>-8.6163700189356263E-2</c:v>
                </c:pt>
                <c:pt idx="142">
                  <c:v>0.57617949301965687</c:v>
                </c:pt>
                <c:pt idx="143">
                  <c:v>-0.11640306921101384</c:v>
                </c:pt>
                <c:pt idx="144">
                  <c:v>0.13430638793391125</c:v>
                </c:pt>
                <c:pt idx="145">
                  <c:v>0.11384501989834561</c:v>
                </c:pt>
                <c:pt idx="146">
                  <c:v>0.36455447704327071</c:v>
                </c:pt>
                <c:pt idx="147">
                  <c:v>0.34554727298873544</c:v>
                </c:pt>
                <c:pt idx="148">
                  <c:v>0.33604367096146603</c:v>
                </c:pt>
                <c:pt idx="149">
                  <c:v>0.31703646690693077</c:v>
                </c:pt>
                <c:pt idx="150">
                  <c:v>0.30753286487966491</c:v>
                </c:pt>
                <c:pt idx="151">
                  <c:v>0.2980292628523955</c:v>
                </c:pt>
                <c:pt idx="152">
                  <c:v>0.28852566082512965</c:v>
                </c:pt>
                <c:pt idx="153">
                  <c:v>-0.22094269151095958</c:v>
                </c:pt>
                <c:pt idx="154">
                  <c:v>0.16781421817800179</c:v>
                </c:pt>
                <c:pt idx="155">
                  <c:v>0.15831061615073594</c:v>
                </c:pt>
                <c:pt idx="156">
                  <c:v>-0.58788136975077343</c:v>
                </c:pt>
                <c:pt idx="157">
                  <c:v>-0.6017975593529119</c:v>
                </c:pt>
                <c:pt idx="158">
                  <c:v>-0.42293072172043544</c:v>
                </c:pt>
                <c:pt idx="159">
                  <c:v>-0.23328104175089059</c:v>
                </c:pt>
                <c:pt idx="160">
                  <c:v>-0.1117085237333324</c:v>
                </c:pt>
                <c:pt idx="161">
                  <c:v>0.21660399508133565</c:v>
                </c:pt>
                <c:pt idx="162">
                  <c:v>-0.29286435725475357</c:v>
                </c:pt>
                <c:pt idx="163">
                  <c:v>0.19759679102680039</c:v>
                </c:pt>
                <c:pt idx="164">
                  <c:v>0.16908598494499572</c:v>
                </c:pt>
                <c:pt idx="165">
                  <c:v>-0.56888505907467746</c:v>
                </c:pt>
                <c:pt idx="166">
                  <c:v>-0.59739586515647858</c:v>
                </c:pt>
                <c:pt idx="167">
                  <c:v>-9.7431114847658762E-2</c:v>
                </c:pt>
                <c:pt idx="168">
                  <c:v>-0.64491387529281852</c:v>
                </c:pt>
                <c:pt idx="169">
                  <c:v>-0.17345993106579982</c:v>
                </c:pt>
                <c:pt idx="170">
                  <c:v>-0.22097794120213976</c:v>
                </c:pt>
                <c:pt idx="171">
                  <c:v>-0.58279035529837664</c:v>
                </c:pt>
                <c:pt idx="172">
                  <c:v>-0.48381366856769503</c:v>
                </c:pt>
                <c:pt idx="173">
                  <c:v>-7.7772115376848916E-2</c:v>
                </c:pt>
                <c:pt idx="174">
                  <c:v>-0.31317857776746294</c:v>
                </c:pt>
                <c:pt idx="175">
                  <c:v>-0.3226821797947288</c:v>
                </c:pt>
                <c:pt idx="176">
                  <c:v>-0.35119298587653347</c:v>
                </c:pt>
                <c:pt idx="177">
                  <c:v>-0.62121212576060181</c:v>
                </c:pt>
                <c:pt idx="178">
                  <c:v>0.80811506271433231</c:v>
                </c:pt>
                <c:pt idx="179">
                  <c:v>-0.26438880086412908</c:v>
                </c:pt>
                <c:pt idx="180">
                  <c:v>-0.60922202125636282</c:v>
                </c:pt>
                <c:pt idx="181">
                  <c:v>-0.8116195301178788</c:v>
                </c:pt>
                <c:pt idx="182">
                  <c:v>-1.092293957325646</c:v>
                </c:pt>
                <c:pt idx="183">
                  <c:v>-0.44875075831735955</c:v>
                </c:pt>
                <c:pt idx="184">
                  <c:v>-0.96612608389168209</c:v>
                </c:pt>
                <c:pt idx="185">
                  <c:v>-0.97562968591895149</c:v>
                </c:pt>
                <c:pt idx="186">
                  <c:v>-1.0188000750876913</c:v>
                </c:pt>
                <c:pt idx="187">
                  <c:v>-1.0529655185952684</c:v>
                </c:pt>
                <c:pt idx="188">
                  <c:v>-1.0624691206225343</c:v>
                </c:pt>
                <c:pt idx="189">
                  <c:v>-2.0127318370026508</c:v>
                </c:pt>
                <c:pt idx="190">
                  <c:v>-2.4253675752283161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AA-084D-B3F0-57E0F23AE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780112"/>
        <c:axId val="1254814288"/>
      </c:scatterChart>
      <c:valAx>
        <c:axId val="125478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Producer:João Portugal Ramos - Vinhos, SA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4814288"/>
        <c:crosses val="autoZero"/>
        <c:crossBetween val="midCat"/>
      </c:valAx>
      <c:valAx>
        <c:axId val="1254814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47801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Average Price in Dollars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2'!$AC$2:$AC$192</c:f>
              <c:numCache>
                <c:formatCode>General</c:formatCode>
                <c:ptCount val="191"/>
              </c:numCache>
            </c:numRef>
          </c:xVal>
          <c:yVal>
            <c:numRef>
              <c:f>'Model 2'!$C$35:$C$225</c:f>
              <c:numCache>
                <c:formatCode>General</c:formatCode>
                <c:ptCount val="191"/>
                <c:pt idx="0">
                  <c:v>1.4270181417453216</c:v>
                </c:pt>
                <c:pt idx="1">
                  <c:v>0.57176906230045077</c:v>
                </c:pt>
                <c:pt idx="2">
                  <c:v>0.28304519704645159</c:v>
                </c:pt>
                <c:pt idx="3">
                  <c:v>-2.4391397345950736</c:v>
                </c:pt>
                <c:pt idx="4">
                  <c:v>9.0718280182823463E-2</c:v>
                </c:pt>
                <c:pt idx="5">
                  <c:v>0.46548927786424699</c:v>
                </c:pt>
                <c:pt idx="6">
                  <c:v>0.42015529152027042</c:v>
                </c:pt>
                <c:pt idx="7">
                  <c:v>-0.59867955282410179</c:v>
                </c:pt>
                <c:pt idx="8">
                  <c:v>0.54993008871419136</c:v>
                </c:pt>
                <c:pt idx="9">
                  <c:v>0.21368821332385579</c:v>
                </c:pt>
                <c:pt idx="10">
                  <c:v>0.1348667902085019</c:v>
                </c:pt>
                <c:pt idx="11">
                  <c:v>0.40801093769078633</c:v>
                </c:pt>
                <c:pt idx="12">
                  <c:v>0.38900373363625107</c:v>
                </c:pt>
                <c:pt idx="13">
                  <c:v>-0.15993319078993906</c:v>
                </c:pt>
                <c:pt idx="14">
                  <c:v>0.34148572349991468</c:v>
                </c:pt>
                <c:pt idx="15">
                  <c:v>0.32247851944537587</c:v>
                </c:pt>
                <c:pt idx="16">
                  <c:v>5.2761858245915505E-2</c:v>
                </c:pt>
                <c:pt idx="17">
                  <c:v>0.76724277361876503</c:v>
                </c:pt>
                <c:pt idx="18">
                  <c:v>-0.39977811778990713</c:v>
                </c:pt>
                <c:pt idx="19">
                  <c:v>0.17761211525845155</c:v>
                </c:pt>
                <c:pt idx="20">
                  <c:v>0.15860491120391274</c:v>
                </c:pt>
                <c:pt idx="21">
                  <c:v>0.40931436834884138</c:v>
                </c:pt>
                <c:pt idx="22">
                  <c:v>0.65288359762895709</c:v>
                </c:pt>
                <c:pt idx="23">
                  <c:v>0.38316693642949318</c:v>
                </c:pt>
                <c:pt idx="24">
                  <c:v>0.63387639357442183</c:v>
                </c:pt>
                <c:pt idx="25">
                  <c:v>0.88458585071934692</c:v>
                </c:pt>
                <c:pt idx="26">
                  <c:v>0.68506658927448072</c:v>
                </c:pt>
                <c:pt idx="27">
                  <c:v>0.6565557831926796</c:v>
                </c:pt>
                <c:pt idx="28">
                  <c:v>-5.3517926190288279E-2</c:v>
                </c:pt>
                <c:pt idx="29">
                  <c:v>0.50634681073683652</c:v>
                </c:pt>
                <c:pt idx="30">
                  <c:v>0.20575596929311146</c:v>
                </c:pt>
                <c:pt idx="31">
                  <c:v>0.49684320870957066</c:v>
                </c:pt>
                <c:pt idx="32">
                  <c:v>0.50634681073683652</c:v>
                </c:pt>
                <c:pt idx="33">
                  <c:v>0.49684320870957066</c:v>
                </c:pt>
                <c:pt idx="34">
                  <c:v>2.2510890027852781E-2</c:v>
                </c:pt>
                <c:pt idx="35">
                  <c:v>0.2352059390637109</c:v>
                </c:pt>
                <c:pt idx="36">
                  <c:v>-8.2028732272092952E-2</c:v>
                </c:pt>
                <c:pt idx="37">
                  <c:v>1.3133633590738256</c:v>
                </c:pt>
                <c:pt idx="38">
                  <c:v>0.51800689260420185</c:v>
                </c:pt>
                <c:pt idx="39">
                  <c:v>0.51582286881183492</c:v>
                </c:pt>
                <c:pt idx="40">
                  <c:v>2.4120785778549703E-3</c:v>
                </c:pt>
                <c:pt idx="41">
                  <c:v>-7.0915234494144386E-3</c:v>
                </c:pt>
                <c:pt idx="42">
                  <c:v>-5.4609533585754377E-2</c:v>
                </c:pt>
                <c:pt idx="43">
                  <c:v>0.42190157539873141</c:v>
                </c:pt>
                <c:pt idx="44">
                  <c:v>-0.9011390459075983</c:v>
                </c:pt>
                <c:pt idx="45">
                  <c:v>0.48515150958039754</c:v>
                </c:pt>
                <c:pt idx="46">
                  <c:v>-4.4778210791260875E-2</c:v>
                </c:pt>
                <c:pt idx="47">
                  <c:v>0.55596663887276598</c:v>
                </c:pt>
                <c:pt idx="48">
                  <c:v>0.28624997767330029</c:v>
                </c:pt>
                <c:pt idx="49">
                  <c:v>0.27674637564603444</c:v>
                </c:pt>
                <c:pt idx="50">
                  <c:v>0.25773917159149917</c:v>
                </c:pt>
                <c:pt idx="51">
                  <c:v>-0.54190720997962316</c:v>
                </c:pt>
                <c:pt idx="52">
                  <c:v>0.47950458010364017</c:v>
                </c:pt>
                <c:pt idx="53">
                  <c:v>-0.51789684575104644</c:v>
                </c:pt>
                <c:pt idx="54">
                  <c:v>-3.2209855506518892E-2</c:v>
                </c:pt>
                <c:pt idx="55">
                  <c:v>-5.1217059561054157E-2</c:v>
                </c:pt>
                <c:pt idx="56">
                  <c:v>9.0662860182433747E-2</c:v>
                </c:pt>
                <c:pt idx="57">
                  <c:v>8.1159258155164338E-2</c:v>
                </c:pt>
                <c:pt idx="58">
                  <c:v>0.2752140551836284</c:v>
                </c:pt>
                <c:pt idx="59">
                  <c:v>0.15845237062434236</c:v>
                </c:pt>
                <c:pt idx="60">
                  <c:v>-0.23752957716166634</c:v>
                </c:pt>
                <c:pt idx="61">
                  <c:v>0.77899634363593506</c:v>
                </c:pt>
                <c:pt idx="62">
                  <c:v>0.76949274160866921</c:v>
                </c:pt>
                <c:pt idx="63">
                  <c:v>-0.23628325485448798</c:v>
                </c:pt>
                <c:pt idx="64">
                  <c:v>-3.1567912904293394E-3</c:v>
                </c:pt>
                <c:pt idx="65">
                  <c:v>-1.2660393317702301E-2</c:v>
                </c:pt>
                <c:pt idx="66">
                  <c:v>-3.1567912904293394E-3</c:v>
                </c:pt>
                <c:pt idx="67">
                  <c:v>-3.1667597372234013E-2</c:v>
                </c:pt>
                <c:pt idx="68">
                  <c:v>0.2475526658544922</c:v>
                </c:pt>
                <c:pt idx="69">
                  <c:v>-4.1171199399506975E-2</c:v>
                </c:pt>
                <c:pt idx="70">
                  <c:v>0.53479482317519356</c:v>
                </c:pt>
                <c:pt idx="71">
                  <c:v>0.29722715583092807</c:v>
                </c:pt>
                <c:pt idx="72">
                  <c:v>0.25050019606989338</c:v>
                </c:pt>
                <c:pt idx="73">
                  <c:v>-0.42155910520400397</c:v>
                </c:pt>
                <c:pt idx="74">
                  <c:v>0.28287646774641217</c:v>
                </c:pt>
                <c:pt idx="75">
                  <c:v>0.54414588462289082</c:v>
                </c:pt>
                <c:pt idx="76">
                  <c:v>0.22564691703605178</c:v>
                </c:pt>
                <c:pt idx="77">
                  <c:v>3.1959072054732474E-2</c:v>
                </c:pt>
                <c:pt idx="78">
                  <c:v>0.29343642747796217</c:v>
                </c:pt>
                <c:pt idx="79">
                  <c:v>0.5183565099612597</c:v>
                </c:pt>
                <c:pt idx="80">
                  <c:v>-3.0580414464928651E-2</c:v>
                </c:pt>
                <c:pt idx="81">
                  <c:v>-5.9091220546733325E-2</c:v>
                </c:pt>
                <c:pt idx="82">
                  <c:v>0.17261103254365473</c:v>
                </c:pt>
                <c:pt idx="83">
                  <c:v>-9.7105628655803855E-2</c:v>
                </c:pt>
                <c:pt idx="84">
                  <c:v>0.15214966450808909</c:v>
                </c:pt>
                <c:pt idx="85">
                  <c:v>0.14264606248081968</c:v>
                </c:pt>
                <c:pt idx="86">
                  <c:v>-0.12707059871863891</c:v>
                </c:pt>
                <c:pt idx="87">
                  <c:v>3.4123683697769636E-2</c:v>
                </c:pt>
                <c:pt idx="88">
                  <c:v>-0.19474281827216089</c:v>
                </c:pt>
                <c:pt idx="89">
                  <c:v>0.34552155782681027</c:v>
                </c:pt>
                <c:pt idx="90">
                  <c:v>0.19501099363849939</c:v>
                </c:pt>
                <c:pt idx="91">
                  <c:v>4.7294090545545231E-2</c:v>
                </c:pt>
                <c:pt idx="92">
                  <c:v>1.8783284463740557E-2</c:v>
                </c:pt>
                <c:pt idx="93">
                  <c:v>-9.7275216180605639E-3</c:v>
                </c:pt>
                <c:pt idx="94">
                  <c:v>-3.9502623950898652E-2</c:v>
                </c:pt>
                <c:pt idx="95">
                  <c:v>-4.9006225978164508E-2</c:v>
                </c:pt>
                <c:pt idx="96">
                  <c:v>-0.56072066158832001</c:v>
                </c:pt>
                <c:pt idx="97">
                  <c:v>-0.45830931393494012</c:v>
                </c:pt>
                <c:pt idx="98">
                  <c:v>-0.20759985679001147</c:v>
                </c:pt>
                <c:pt idx="99">
                  <c:v>6.6301294600080496E-2</c:v>
                </c:pt>
                <c:pt idx="100">
                  <c:v>0.28849994566320447</c:v>
                </c:pt>
                <c:pt idx="101">
                  <c:v>-0.3700584354574552</c:v>
                </c:pt>
                <c:pt idx="102">
                  <c:v>-0.11174196371693057</c:v>
                </c:pt>
                <c:pt idx="103">
                  <c:v>0.14999252338100533</c:v>
                </c:pt>
                <c:pt idx="104">
                  <c:v>0.25725060591302018</c:v>
                </c:pt>
                <c:pt idx="105">
                  <c:v>0.52696726711248587</c:v>
                </c:pt>
                <c:pt idx="106">
                  <c:v>0.89779507829393346</c:v>
                </c:pt>
                <c:pt idx="107">
                  <c:v>0.4031856924207311</c:v>
                </c:pt>
                <c:pt idx="108">
                  <c:v>0.33607892065264622</c:v>
                </c:pt>
                <c:pt idx="109">
                  <c:v>0.31707171659811095</c:v>
                </c:pt>
                <c:pt idx="110">
                  <c:v>-0.20761993022632197</c:v>
                </c:pt>
                <c:pt idx="111">
                  <c:v>0.65981596178671076</c:v>
                </c:pt>
                <c:pt idx="112">
                  <c:v>0.31239667764100076</c:v>
                </c:pt>
                <c:pt idx="113">
                  <c:v>-0.17659860245920278</c:v>
                </c:pt>
                <c:pt idx="114">
                  <c:v>0.59308280904908095</c:v>
                </c:pt>
                <c:pt idx="115">
                  <c:v>0.48910000652627694</c:v>
                </c:pt>
                <c:pt idx="116">
                  <c:v>0.35628954150629433</c:v>
                </c:pt>
                <c:pt idx="117">
                  <c:v>6.7565676252295148E-2</c:v>
                </c:pt>
                <c:pt idx="118">
                  <c:v>-0.22115818900170048</c:v>
                </c:pt>
                <c:pt idx="119">
                  <c:v>-0.43826582561242766</c:v>
                </c:pt>
                <c:pt idx="120">
                  <c:v>7.265669070469194E-2</c:v>
                </c:pt>
                <c:pt idx="121">
                  <c:v>0.21938334532681125</c:v>
                </c:pt>
                <c:pt idx="122">
                  <c:v>6.3569652555971246E-2</c:v>
                </c:pt>
                <c:pt idx="123">
                  <c:v>0.50796695468221564</c:v>
                </c:pt>
                <c:pt idx="124">
                  <c:v>-0.25136015123820066</c:v>
                </c:pt>
                <c:pt idx="125">
                  <c:v>-0.26086375326547007</c:v>
                </c:pt>
                <c:pt idx="126">
                  <c:v>-0.41282848143481132</c:v>
                </c:pt>
                <c:pt idx="127">
                  <c:v>-0.28937455934727119</c:v>
                </c:pt>
                <c:pt idx="128">
                  <c:v>-0.83026204572723117</c:v>
                </c:pt>
                <c:pt idx="129">
                  <c:v>-0.31933952941010624</c:v>
                </c:pt>
                <c:pt idx="130">
                  <c:v>-0.30838176340180645</c:v>
                </c:pt>
                <c:pt idx="131">
                  <c:v>-0.59855979263683778</c:v>
                </c:pt>
                <c:pt idx="132">
                  <c:v>-0.46220951148172418</c:v>
                </c:pt>
                <c:pt idx="133">
                  <c:v>-0.21150005433679553</c:v>
                </c:pt>
                <c:pt idx="134">
                  <c:v>-0.56801343003270333</c:v>
                </c:pt>
                <c:pt idx="135">
                  <c:v>-0.19249285028226026</c:v>
                </c:pt>
                <c:pt idx="136">
                  <c:v>-0.46220951148172418</c:v>
                </c:pt>
                <c:pt idx="137">
                  <c:v>-0.59797840009553838</c:v>
                </c:pt>
                <c:pt idx="138">
                  <c:v>2.6967267112485871E-2</c:v>
                </c:pt>
                <c:pt idx="139">
                  <c:v>-1.9638485998481059E-2</c:v>
                </c:pt>
                <c:pt idx="140">
                  <c:v>-7.6660098162086854E-2</c:v>
                </c:pt>
                <c:pt idx="141">
                  <c:v>-8.6163700189356263E-2</c:v>
                </c:pt>
                <c:pt idx="142">
                  <c:v>0.57617949301965687</c:v>
                </c:pt>
                <c:pt idx="143">
                  <c:v>-0.11640306921101384</c:v>
                </c:pt>
                <c:pt idx="144">
                  <c:v>0.13430638793391125</c:v>
                </c:pt>
                <c:pt idx="145">
                  <c:v>0.11384501989834561</c:v>
                </c:pt>
                <c:pt idx="146">
                  <c:v>0.36455447704327071</c:v>
                </c:pt>
                <c:pt idx="147">
                  <c:v>0.34554727298873544</c:v>
                </c:pt>
                <c:pt idx="148">
                  <c:v>0.33604367096146603</c:v>
                </c:pt>
                <c:pt idx="149">
                  <c:v>0.31703646690693077</c:v>
                </c:pt>
                <c:pt idx="150">
                  <c:v>0.30753286487966491</c:v>
                </c:pt>
                <c:pt idx="151">
                  <c:v>0.2980292628523955</c:v>
                </c:pt>
                <c:pt idx="152">
                  <c:v>0.28852566082512965</c:v>
                </c:pt>
                <c:pt idx="153">
                  <c:v>-0.22094269151095958</c:v>
                </c:pt>
                <c:pt idx="154">
                  <c:v>0.16781421817800179</c:v>
                </c:pt>
                <c:pt idx="155">
                  <c:v>0.15831061615073594</c:v>
                </c:pt>
                <c:pt idx="156">
                  <c:v>-0.58788136975077343</c:v>
                </c:pt>
                <c:pt idx="157">
                  <c:v>-0.6017975593529119</c:v>
                </c:pt>
                <c:pt idx="158">
                  <c:v>-0.42293072172043544</c:v>
                </c:pt>
                <c:pt idx="159">
                  <c:v>-0.23328104175089059</c:v>
                </c:pt>
                <c:pt idx="160">
                  <c:v>-0.1117085237333324</c:v>
                </c:pt>
                <c:pt idx="161">
                  <c:v>0.21660399508133565</c:v>
                </c:pt>
                <c:pt idx="162">
                  <c:v>-0.29286435725475357</c:v>
                </c:pt>
                <c:pt idx="163">
                  <c:v>0.19759679102680039</c:v>
                </c:pt>
                <c:pt idx="164">
                  <c:v>0.16908598494499572</c:v>
                </c:pt>
                <c:pt idx="165">
                  <c:v>-0.56888505907467746</c:v>
                </c:pt>
                <c:pt idx="166">
                  <c:v>-0.59739586515647858</c:v>
                </c:pt>
                <c:pt idx="167">
                  <c:v>-9.7431114847658762E-2</c:v>
                </c:pt>
                <c:pt idx="168">
                  <c:v>-0.64491387529281852</c:v>
                </c:pt>
                <c:pt idx="169">
                  <c:v>-0.17345993106579982</c:v>
                </c:pt>
                <c:pt idx="170">
                  <c:v>-0.22097794120213976</c:v>
                </c:pt>
                <c:pt idx="171">
                  <c:v>-0.58279035529837664</c:v>
                </c:pt>
                <c:pt idx="172">
                  <c:v>-0.48381366856769503</c:v>
                </c:pt>
                <c:pt idx="173">
                  <c:v>-7.7772115376848916E-2</c:v>
                </c:pt>
                <c:pt idx="174">
                  <c:v>-0.31317857776746294</c:v>
                </c:pt>
                <c:pt idx="175">
                  <c:v>-0.3226821797947288</c:v>
                </c:pt>
                <c:pt idx="176">
                  <c:v>-0.35119298587653347</c:v>
                </c:pt>
                <c:pt idx="177">
                  <c:v>-0.62121212576060181</c:v>
                </c:pt>
                <c:pt idx="178">
                  <c:v>0.80811506271433231</c:v>
                </c:pt>
                <c:pt idx="179">
                  <c:v>-0.26438880086412908</c:v>
                </c:pt>
                <c:pt idx="180">
                  <c:v>-0.60922202125636282</c:v>
                </c:pt>
                <c:pt idx="181">
                  <c:v>-0.8116195301178788</c:v>
                </c:pt>
                <c:pt idx="182">
                  <c:v>-1.092293957325646</c:v>
                </c:pt>
                <c:pt idx="183">
                  <c:v>-0.44875075831735955</c:v>
                </c:pt>
                <c:pt idx="184">
                  <c:v>-0.96612608389168209</c:v>
                </c:pt>
                <c:pt idx="185">
                  <c:v>-0.97562968591895149</c:v>
                </c:pt>
                <c:pt idx="186">
                  <c:v>-1.0188000750876913</c:v>
                </c:pt>
                <c:pt idx="187">
                  <c:v>-1.0529655185952684</c:v>
                </c:pt>
                <c:pt idx="188">
                  <c:v>-1.0624691206225343</c:v>
                </c:pt>
                <c:pt idx="189">
                  <c:v>-2.0127318370026508</c:v>
                </c:pt>
                <c:pt idx="190">
                  <c:v>-2.4253675752283161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AB-154F-BE4F-D903C214A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602032"/>
        <c:axId val="1201603712"/>
      </c:scatterChart>
      <c:valAx>
        <c:axId val="120160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Average Price in Dollars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1603712"/>
        <c:crosses val="autoZero"/>
        <c:crossBetween val="midCat"/>
      </c:valAx>
      <c:valAx>
        <c:axId val="120160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16020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2'!$E$35:$E$225</c:f>
              <c:numCache>
                <c:formatCode>General</c:formatCode>
                <c:ptCount val="191"/>
                <c:pt idx="0">
                  <c:v>0.26178010471204188</c:v>
                </c:pt>
                <c:pt idx="1">
                  <c:v>0.78534031413612571</c:v>
                </c:pt>
                <c:pt idx="2">
                  <c:v>1.3089005235602094</c:v>
                </c:pt>
                <c:pt idx="3">
                  <c:v>1.8324607329842932</c:v>
                </c:pt>
                <c:pt idx="4">
                  <c:v>2.3560209424083771</c:v>
                </c:pt>
                <c:pt idx="5">
                  <c:v>2.8795811518324608</c:v>
                </c:pt>
                <c:pt idx="6">
                  <c:v>3.4031413612565449</c:v>
                </c:pt>
                <c:pt idx="7">
                  <c:v>3.9267015706806285</c:v>
                </c:pt>
                <c:pt idx="8">
                  <c:v>4.4502617801047117</c:v>
                </c:pt>
                <c:pt idx="9">
                  <c:v>4.9738219895287958</c:v>
                </c:pt>
                <c:pt idx="10">
                  <c:v>5.4973821989528791</c:v>
                </c:pt>
                <c:pt idx="11">
                  <c:v>6.0209424083769632</c:v>
                </c:pt>
                <c:pt idx="12">
                  <c:v>6.5445026178010473</c:v>
                </c:pt>
                <c:pt idx="13">
                  <c:v>7.0680628272251305</c:v>
                </c:pt>
                <c:pt idx="14">
                  <c:v>7.5916230366492146</c:v>
                </c:pt>
                <c:pt idx="15">
                  <c:v>8.1151832460732987</c:v>
                </c:pt>
                <c:pt idx="16">
                  <c:v>8.6387434554973819</c:v>
                </c:pt>
                <c:pt idx="17">
                  <c:v>9.1623036649214651</c:v>
                </c:pt>
                <c:pt idx="18">
                  <c:v>9.6858638743455501</c:v>
                </c:pt>
                <c:pt idx="19">
                  <c:v>10.209424083769633</c:v>
                </c:pt>
                <c:pt idx="20">
                  <c:v>10.732984293193716</c:v>
                </c:pt>
                <c:pt idx="21">
                  <c:v>11.256544502617801</c:v>
                </c:pt>
                <c:pt idx="22">
                  <c:v>11.780104712041885</c:v>
                </c:pt>
                <c:pt idx="23">
                  <c:v>12.303664921465968</c:v>
                </c:pt>
                <c:pt idx="24">
                  <c:v>12.827225130890053</c:v>
                </c:pt>
                <c:pt idx="25">
                  <c:v>13.350785340314136</c:v>
                </c:pt>
                <c:pt idx="26">
                  <c:v>13.874345549738219</c:v>
                </c:pt>
                <c:pt idx="27">
                  <c:v>14.397905759162303</c:v>
                </c:pt>
                <c:pt idx="28">
                  <c:v>14.921465968586388</c:v>
                </c:pt>
                <c:pt idx="29">
                  <c:v>15.445026178010471</c:v>
                </c:pt>
                <c:pt idx="30">
                  <c:v>15.968586387434554</c:v>
                </c:pt>
                <c:pt idx="31">
                  <c:v>16.492146596858639</c:v>
                </c:pt>
                <c:pt idx="32">
                  <c:v>17.015706806282722</c:v>
                </c:pt>
                <c:pt idx="33">
                  <c:v>17.539267015706805</c:v>
                </c:pt>
                <c:pt idx="34">
                  <c:v>18.062827225130889</c:v>
                </c:pt>
                <c:pt idx="35">
                  <c:v>18.586387434554972</c:v>
                </c:pt>
                <c:pt idx="36">
                  <c:v>19.109947643979059</c:v>
                </c:pt>
                <c:pt idx="37">
                  <c:v>19.633507853403142</c:v>
                </c:pt>
                <c:pt idx="38">
                  <c:v>20.157068062827225</c:v>
                </c:pt>
                <c:pt idx="39">
                  <c:v>20.680628272251308</c:v>
                </c:pt>
                <c:pt idx="40">
                  <c:v>21.204188481675391</c:v>
                </c:pt>
                <c:pt idx="41">
                  <c:v>21.727748691099475</c:v>
                </c:pt>
                <c:pt idx="42">
                  <c:v>22.251308900523561</c:v>
                </c:pt>
                <c:pt idx="43">
                  <c:v>22.774869109947645</c:v>
                </c:pt>
                <c:pt idx="44">
                  <c:v>23.298429319371728</c:v>
                </c:pt>
                <c:pt idx="45">
                  <c:v>23.821989528795811</c:v>
                </c:pt>
                <c:pt idx="46">
                  <c:v>24.345549738219894</c:v>
                </c:pt>
                <c:pt idx="47">
                  <c:v>24.869109947643977</c:v>
                </c:pt>
                <c:pt idx="48">
                  <c:v>25.392670157068064</c:v>
                </c:pt>
                <c:pt idx="49">
                  <c:v>25.916230366492147</c:v>
                </c:pt>
                <c:pt idx="50">
                  <c:v>26.439790575916231</c:v>
                </c:pt>
                <c:pt idx="51">
                  <c:v>26.963350785340314</c:v>
                </c:pt>
                <c:pt idx="52">
                  <c:v>27.486910994764397</c:v>
                </c:pt>
                <c:pt idx="53">
                  <c:v>28.01047120418848</c:v>
                </c:pt>
                <c:pt idx="54">
                  <c:v>28.534031413612563</c:v>
                </c:pt>
                <c:pt idx="55">
                  <c:v>29.05759162303665</c:v>
                </c:pt>
                <c:pt idx="56">
                  <c:v>29.581151832460733</c:v>
                </c:pt>
                <c:pt idx="57">
                  <c:v>30.104712041884817</c:v>
                </c:pt>
                <c:pt idx="58">
                  <c:v>30.6282722513089</c:v>
                </c:pt>
                <c:pt idx="59">
                  <c:v>31.151832460732983</c:v>
                </c:pt>
                <c:pt idx="60">
                  <c:v>31.675392670157066</c:v>
                </c:pt>
                <c:pt idx="61">
                  <c:v>32.198952879581157</c:v>
                </c:pt>
                <c:pt idx="62">
                  <c:v>32.72251308900524</c:v>
                </c:pt>
                <c:pt idx="63">
                  <c:v>33.246073298429323</c:v>
                </c:pt>
                <c:pt idx="64">
                  <c:v>33.769633507853406</c:v>
                </c:pt>
                <c:pt idx="65">
                  <c:v>34.293193717277489</c:v>
                </c:pt>
                <c:pt idx="66">
                  <c:v>34.816753926701573</c:v>
                </c:pt>
                <c:pt idx="67">
                  <c:v>35.340314136125656</c:v>
                </c:pt>
                <c:pt idx="68">
                  <c:v>35.863874345549739</c:v>
                </c:pt>
                <c:pt idx="69">
                  <c:v>36.387434554973822</c:v>
                </c:pt>
                <c:pt idx="70">
                  <c:v>36.910994764397905</c:v>
                </c:pt>
                <c:pt idx="71">
                  <c:v>37.434554973821996</c:v>
                </c:pt>
                <c:pt idx="72">
                  <c:v>37.958115183246079</c:v>
                </c:pt>
                <c:pt idx="73">
                  <c:v>38.481675392670162</c:v>
                </c:pt>
                <c:pt idx="74">
                  <c:v>39.005235602094245</c:v>
                </c:pt>
                <c:pt idx="75">
                  <c:v>39.528795811518329</c:v>
                </c:pt>
                <c:pt idx="76">
                  <c:v>40.052356020942412</c:v>
                </c:pt>
                <c:pt idx="77">
                  <c:v>40.575916230366495</c:v>
                </c:pt>
                <c:pt idx="78">
                  <c:v>41.099476439790578</c:v>
                </c:pt>
                <c:pt idx="79">
                  <c:v>41.623036649214662</c:v>
                </c:pt>
                <c:pt idx="80">
                  <c:v>42.146596858638745</c:v>
                </c:pt>
                <c:pt idx="81">
                  <c:v>42.670157068062828</c:v>
                </c:pt>
                <c:pt idx="82">
                  <c:v>43.193717277486911</c:v>
                </c:pt>
                <c:pt idx="83">
                  <c:v>43.717277486910994</c:v>
                </c:pt>
                <c:pt idx="84">
                  <c:v>44.240837696335085</c:v>
                </c:pt>
                <c:pt idx="85">
                  <c:v>44.764397905759168</c:v>
                </c:pt>
                <c:pt idx="86">
                  <c:v>45.287958115183251</c:v>
                </c:pt>
                <c:pt idx="87">
                  <c:v>45.811518324607334</c:v>
                </c:pt>
                <c:pt idx="88">
                  <c:v>46.335078534031418</c:v>
                </c:pt>
                <c:pt idx="89">
                  <c:v>46.858638743455501</c:v>
                </c:pt>
                <c:pt idx="90">
                  <c:v>47.382198952879584</c:v>
                </c:pt>
                <c:pt idx="91">
                  <c:v>47.905759162303667</c:v>
                </c:pt>
                <c:pt idx="92">
                  <c:v>48.42931937172775</c:v>
                </c:pt>
                <c:pt idx="93">
                  <c:v>48.952879581151834</c:v>
                </c:pt>
                <c:pt idx="94">
                  <c:v>49.476439790575917</c:v>
                </c:pt>
                <c:pt idx="95">
                  <c:v>50</c:v>
                </c:pt>
                <c:pt idx="96">
                  <c:v>50.52356020942409</c:v>
                </c:pt>
                <c:pt idx="97">
                  <c:v>51.047120418848174</c:v>
                </c:pt>
                <c:pt idx="98">
                  <c:v>51.570680628272257</c:v>
                </c:pt>
                <c:pt idx="99">
                  <c:v>52.09424083769634</c:v>
                </c:pt>
                <c:pt idx="100">
                  <c:v>52.617801047120423</c:v>
                </c:pt>
                <c:pt idx="101">
                  <c:v>53.141361256544506</c:v>
                </c:pt>
                <c:pt idx="102">
                  <c:v>53.66492146596859</c:v>
                </c:pt>
                <c:pt idx="103">
                  <c:v>54.188481675392673</c:v>
                </c:pt>
                <c:pt idx="104">
                  <c:v>54.712041884816756</c:v>
                </c:pt>
                <c:pt idx="105">
                  <c:v>55.235602094240839</c:v>
                </c:pt>
                <c:pt idx="106">
                  <c:v>55.759162303664922</c:v>
                </c:pt>
                <c:pt idx="107">
                  <c:v>56.282722513089006</c:v>
                </c:pt>
                <c:pt idx="108">
                  <c:v>56.806282722513089</c:v>
                </c:pt>
                <c:pt idx="109">
                  <c:v>57.329842931937179</c:v>
                </c:pt>
                <c:pt idx="110">
                  <c:v>57.853403141361262</c:v>
                </c:pt>
                <c:pt idx="111">
                  <c:v>58.376963350785346</c:v>
                </c:pt>
                <c:pt idx="112">
                  <c:v>58.900523560209429</c:v>
                </c:pt>
                <c:pt idx="113">
                  <c:v>59.424083769633512</c:v>
                </c:pt>
                <c:pt idx="114">
                  <c:v>59.947643979057595</c:v>
                </c:pt>
                <c:pt idx="115">
                  <c:v>60.471204188481678</c:v>
                </c:pt>
                <c:pt idx="116">
                  <c:v>60.994764397905762</c:v>
                </c:pt>
                <c:pt idx="117">
                  <c:v>61.518324607329845</c:v>
                </c:pt>
                <c:pt idx="118">
                  <c:v>62.041884816753928</c:v>
                </c:pt>
                <c:pt idx="119">
                  <c:v>62.565445026178011</c:v>
                </c:pt>
                <c:pt idx="120">
                  <c:v>63.089005235602095</c:v>
                </c:pt>
                <c:pt idx="121">
                  <c:v>63.612565445026178</c:v>
                </c:pt>
                <c:pt idx="122">
                  <c:v>64.136125654450268</c:v>
                </c:pt>
                <c:pt idx="123">
                  <c:v>64.659685863874344</c:v>
                </c:pt>
                <c:pt idx="124">
                  <c:v>65.183246073298434</c:v>
                </c:pt>
                <c:pt idx="125">
                  <c:v>65.706806282722511</c:v>
                </c:pt>
                <c:pt idx="126">
                  <c:v>66.230366492146601</c:v>
                </c:pt>
                <c:pt idx="127">
                  <c:v>66.753926701570677</c:v>
                </c:pt>
                <c:pt idx="128">
                  <c:v>67.277486910994767</c:v>
                </c:pt>
                <c:pt idx="129">
                  <c:v>67.801047120418858</c:v>
                </c:pt>
                <c:pt idx="130">
                  <c:v>68.324607329842934</c:v>
                </c:pt>
                <c:pt idx="131">
                  <c:v>68.848167539267024</c:v>
                </c:pt>
                <c:pt idx="132">
                  <c:v>69.3717277486911</c:v>
                </c:pt>
                <c:pt idx="133">
                  <c:v>69.89528795811519</c:v>
                </c:pt>
                <c:pt idx="134">
                  <c:v>70.418848167539267</c:v>
                </c:pt>
                <c:pt idx="135">
                  <c:v>70.942408376963357</c:v>
                </c:pt>
                <c:pt idx="136">
                  <c:v>71.465968586387433</c:v>
                </c:pt>
                <c:pt idx="137">
                  <c:v>71.989528795811523</c:v>
                </c:pt>
                <c:pt idx="138">
                  <c:v>72.513089005235599</c:v>
                </c:pt>
                <c:pt idx="139">
                  <c:v>73.03664921465969</c:v>
                </c:pt>
                <c:pt idx="140">
                  <c:v>73.560209424083766</c:v>
                </c:pt>
                <c:pt idx="141">
                  <c:v>74.083769633507856</c:v>
                </c:pt>
                <c:pt idx="142">
                  <c:v>74.607329842931946</c:v>
                </c:pt>
                <c:pt idx="143">
                  <c:v>75.130890052356023</c:v>
                </c:pt>
                <c:pt idx="144">
                  <c:v>75.654450261780113</c:v>
                </c:pt>
                <c:pt idx="145">
                  <c:v>76.178010471204189</c:v>
                </c:pt>
                <c:pt idx="146">
                  <c:v>76.701570680628279</c:v>
                </c:pt>
                <c:pt idx="147">
                  <c:v>77.225130890052355</c:v>
                </c:pt>
                <c:pt idx="148">
                  <c:v>77.748691099476446</c:v>
                </c:pt>
                <c:pt idx="149">
                  <c:v>78.272251308900522</c:v>
                </c:pt>
                <c:pt idx="150">
                  <c:v>78.795811518324612</c:v>
                </c:pt>
                <c:pt idx="151">
                  <c:v>79.319371727748688</c:v>
                </c:pt>
                <c:pt idx="152">
                  <c:v>79.842931937172779</c:v>
                </c:pt>
                <c:pt idx="153">
                  <c:v>80.366492146596855</c:v>
                </c:pt>
                <c:pt idx="154">
                  <c:v>80.890052356020945</c:v>
                </c:pt>
                <c:pt idx="155">
                  <c:v>81.413612565445035</c:v>
                </c:pt>
                <c:pt idx="156">
                  <c:v>81.937172774869111</c:v>
                </c:pt>
                <c:pt idx="157">
                  <c:v>82.460732984293202</c:v>
                </c:pt>
                <c:pt idx="158">
                  <c:v>82.984293193717278</c:v>
                </c:pt>
                <c:pt idx="159">
                  <c:v>83.507853403141368</c:v>
                </c:pt>
                <c:pt idx="160">
                  <c:v>84.031413612565444</c:v>
                </c:pt>
                <c:pt idx="161">
                  <c:v>84.554973821989535</c:v>
                </c:pt>
                <c:pt idx="162">
                  <c:v>85.078534031413611</c:v>
                </c:pt>
                <c:pt idx="163">
                  <c:v>85.602094240837701</c:v>
                </c:pt>
                <c:pt idx="164">
                  <c:v>86.125654450261777</c:v>
                </c:pt>
                <c:pt idx="165">
                  <c:v>86.649214659685867</c:v>
                </c:pt>
                <c:pt idx="166">
                  <c:v>87.172774869109944</c:v>
                </c:pt>
                <c:pt idx="167">
                  <c:v>87.696335078534034</c:v>
                </c:pt>
                <c:pt idx="168">
                  <c:v>88.219895287958124</c:v>
                </c:pt>
                <c:pt idx="169">
                  <c:v>88.7434554973822</c:v>
                </c:pt>
                <c:pt idx="170">
                  <c:v>89.267015706806291</c:v>
                </c:pt>
                <c:pt idx="171">
                  <c:v>89.790575916230367</c:v>
                </c:pt>
                <c:pt idx="172">
                  <c:v>90.314136125654457</c:v>
                </c:pt>
                <c:pt idx="173">
                  <c:v>90.837696335078533</c:v>
                </c:pt>
                <c:pt idx="174">
                  <c:v>91.361256544502623</c:v>
                </c:pt>
                <c:pt idx="175">
                  <c:v>91.8848167539267</c:v>
                </c:pt>
                <c:pt idx="176">
                  <c:v>92.40837696335079</c:v>
                </c:pt>
                <c:pt idx="177">
                  <c:v>92.931937172774866</c:v>
                </c:pt>
                <c:pt idx="178">
                  <c:v>93.455497382198956</c:v>
                </c:pt>
                <c:pt idx="179">
                  <c:v>93.979057591623032</c:v>
                </c:pt>
                <c:pt idx="180">
                  <c:v>94.502617801047123</c:v>
                </c:pt>
                <c:pt idx="181">
                  <c:v>95.026178010471213</c:v>
                </c:pt>
                <c:pt idx="182">
                  <c:v>95.549738219895289</c:v>
                </c:pt>
                <c:pt idx="183">
                  <c:v>96.073298429319379</c:v>
                </c:pt>
                <c:pt idx="184">
                  <c:v>96.596858638743456</c:v>
                </c:pt>
                <c:pt idx="185">
                  <c:v>97.120418848167546</c:v>
                </c:pt>
                <c:pt idx="186">
                  <c:v>97.643979057591622</c:v>
                </c:pt>
                <c:pt idx="187">
                  <c:v>98.167539267015712</c:v>
                </c:pt>
                <c:pt idx="188">
                  <c:v>98.691099476439788</c:v>
                </c:pt>
                <c:pt idx="189">
                  <c:v>99.214659685863879</c:v>
                </c:pt>
                <c:pt idx="190">
                  <c:v>99.738219895287955</c:v>
                </c:pt>
              </c:numCache>
            </c:numRef>
          </c:xVal>
          <c:yVal>
            <c:numRef>
              <c:f>'Model 2'!$F$35:$F$225</c:f>
              <c:numCache>
                <c:formatCode>General</c:formatCode>
                <c:ptCount val="191"/>
                <c:pt idx="0">
                  <c:v>12.5</c:v>
                </c:pt>
                <c:pt idx="1">
                  <c:v>13</c:v>
                </c:pt>
                <c:pt idx="2">
                  <c:v>13.5</c:v>
                </c:pt>
                <c:pt idx="3">
                  <c:v>13.5</c:v>
                </c:pt>
                <c:pt idx="4">
                  <c:v>13.5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14.5</c:v>
                </c:pt>
                <c:pt idx="9">
                  <c:v>14.5</c:v>
                </c:pt>
                <c:pt idx="10">
                  <c:v>14.5</c:v>
                </c:pt>
                <c:pt idx="11">
                  <c:v>14.5</c:v>
                </c:pt>
                <c:pt idx="12">
                  <c:v>14.5</c:v>
                </c:pt>
                <c:pt idx="13">
                  <c:v>14.5</c:v>
                </c:pt>
                <c:pt idx="14">
                  <c:v>14.5</c:v>
                </c:pt>
                <c:pt idx="15">
                  <c:v>14.5</c:v>
                </c:pt>
                <c:pt idx="16">
                  <c:v>14.5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15.5</c:v>
                </c:pt>
                <c:pt idx="38">
                  <c:v>15.5</c:v>
                </c:pt>
                <c:pt idx="39">
                  <c:v>15.5</c:v>
                </c:pt>
                <c:pt idx="40">
                  <c:v>15.5</c:v>
                </c:pt>
                <c:pt idx="41">
                  <c:v>15.5</c:v>
                </c:pt>
                <c:pt idx="42">
                  <c:v>15.5</c:v>
                </c:pt>
                <c:pt idx="43">
                  <c:v>15.5</c:v>
                </c:pt>
                <c:pt idx="44">
                  <c:v>15.5</c:v>
                </c:pt>
                <c:pt idx="45">
                  <c:v>15.5</c:v>
                </c:pt>
                <c:pt idx="46">
                  <c:v>15.5</c:v>
                </c:pt>
                <c:pt idx="47">
                  <c:v>15.5</c:v>
                </c:pt>
                <c:pt idx="48">
                  <c:v>15.5</c:v>
                </c:pt>
                <c:pt idx="49">
                  <c:v>15.5</c:v>
                </c:pt>
                <c:pt idx="50">
                  <c:v>15.5</c:v>
                </c:pt>
                <c:pt idx="51">
                  <c:v>15.5</c:v>
                </c:pt>
                <c:pt idx="52">
                  <c:v>15.5</c:v>
                </c:pt>
                <c:pt idx="53">
                  <c:v>15.5</c:v>
                </c:pt>
                <c:pt idx="54">
                  <c:v>15.5</c:v>
                </c:pt>
                <c:pt idx="55">
                  <c:v>15.5</c:v>
                </c:pt>
                <c:pt idx="56">
                  <c:v>15.5</c:v>
                </c:pt>
                <c:pt idx="57">
                  <c:v>15.5</c:v>
                </c:pt>
                <c:pt idx="58">
                  <c:v>15.5</c:v>
                </c:pt>
                <c:pt idx="59">
                  <c:v>15.5</c:v>
                </c:pt>
                <c:pt idx="60">
                  <c:v>15.5</c:v>
                </c:pt>
                <c:pt idx="61">
                  <c:v>15.5</c:v>
                </c:pt>
                <c:pt idx="62">
                  <c:v>15.5</c:v>
                </c:pt>
                <c:pt idx="63">
                  <c:v>15.5</c:v>
                </c:pt>
                <c:pt idx="64">
                  <c:v>15.5</c:v>
                </c:pt>
                <c:pt idx="65">
                  <c:v>15.5</c:v>
                </c:pt>
                <c:pt idx="66">
                  <c:v>15.5</c:v>
                </c:pt>
                <c:pt idx="67">
                  <c:v>15.5</c:v>
                </c:pt>
                <c:pt idx="68">
                  <c:v>15.5</c:v>
                </c:pt>
                <c:pt idx="69">
                  <c:v>15.5</c:v>
                </c:pt>
                <c:pt idx="70">
                  <c:v>15.5</c:v>
                </c:pt>
                <c:pt idx="71">
                  <c:v>15.5</c:v>
                </c:pt>
                <c:pt idx="72">
                  <c:v>15.5</c:v>
                </c:pt>
                <c:pt idx="73">
                  <c:v>15.5</c:v>
                </c:pt>
                <c:pt idx="74">
                  <c:v>15.5</c:v>
                </c:pt>
                <c:pt idx="75">
                  <c:v>15.5</c:v>
                </c:pt>
                <c:pt idx="76">
                  <c:v>15.5</c:v>
                </c:pt>
                <c:pt idx="77">
                  <c:v>15.5</c:v>
                </c:pt>
                <c:pt idx="78">
                  <c:v>15.5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16.5</c:v>
                </c:pt>
                <c:pt idx="117">
                  <c:v>16.5</c:v>
                </c:pt>
                <c:pt idx="118">
                  <c:v>16.5</c:v>
                </c:pt>
                <c:pt idx="119">
                  <c:v>16.5</c:v>
                </c:pt>
                <c:pt idx="120">
                  <c:v>16.5</c:v>
                </c:pt>
                <c:pt idx="121">
                  <c:v>16.5</c:v>
                </c:pt>
                <c:pt idx="122">
                  <c:v>16.5</c:v>
                </c:pt>
                <c:pt idx="123">
                  <c:v>16.5</c:v>
                </c:pt>
                <c:pt idx="124">
                  <c:v>16.5</c:v>
                </c:pt>
                <c:pt idx="125">
                  <c:v>16.5</c:v>
                </c:pt>
                <c:pt idx="126">
                  <c:v>16.5</c:v>
                </c:pt>
                <c:pt idx="127">
                  <c:v>16.5</c:v>
                </c:pt>
                <c:pt idx="128">
                  <c:v>16.5</c:v>
                </c:pt>
                <c:pt idx="129">
                  <c:v>16.5</c:v>
                </c:pt>
                <c:pt idx="130">
                  <c:v>16.5</c:v>
                </c:pt>
                <c:pt idx="131">
                  <c:v>16.5</c:v>
                </c:pt>
                <c:pt idx="132">
                  <c:v>16.5</c:v>
                </c:pt>
                <c:pt idx="133">
                  <c:v>16.5</c:v>
                </c:pt>
                <c:pt idx="134">
                  <c:v>16.5</c:v>
                </c:pt>
                <c:pt idx="135">
                  <c:v>16.5</c:v>
                </c:pt>
                <c:pt idx="136">
                  <c:v>16.5</c:v>
                </c:pt>
                <c:pt idx="137">
                  <c:v>16.5</c:v>
                </c:pt>
                <c:pt idx="138">
                  <c:v>16.5</c:v>
                </c:pt>
                <c:pt idx="139">
                  <c:v>16.5</c:v>
                </c:pt>
                <c:pt idx="140">
                  <c:v>16.5</c:v>
                </c:pt>
                <c:pt idx="141">
                  <c:v>16.5</c:v>
                </c:pt>
                <c:pt idx="142">
                  <c:v>16.5</c:v>
                </c:pt>
                <c:pt idx="143">
                  <c:v>16.5</c:v>
                </c:pt>
                <c:pt idx="144">
                  <c:v>16.5</c:v>
                </c:pt>
                <c:pt idx="145">
                  <c:v>16.5</c:v>
                </c:pt>
                <c:pt idx="146">
                  <c:v>16.5</c:v>
                </c:pt>
                <c:pt idx="147">
                  <c:v>16.5</c:v>
                </c:pt>
                <c:pt idx="148">
                  <c:v>17</c:v>
                </c:pt>
                <c:pt idx="149">
                  <c:v>17</c:v>
                </c:pt>
                <c:pt idx="150">
                  <c:v>17</c:v>
                </c:pt>
                <c:pt idx="151">
                  <c:v>17</c:v>
                </c:pt>
                <c:pt idx="152">
                  <c:v>17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17.5</c:v>
                </c:pt>
                <c:pt idx="182">
                  <c:v>17.5</c:v>
                </c:pt>
                <c:pt idx="183">
                  <c:v>17.5</c:v>
                </c:pt>
                <c:pt idx="184">
                  <c:v>17.5</c:v>
                </c:pt>
                <c:pt idx="185">
                  <c:v>17.5</c:v>
                </c:pt>
                <c:pt idx="186">
                  <c:v>17.5</c:v>
                </c:pt>
                <c:pt idx="187">
                  <c:v>17.5</c:v>
                </c:pt>
                <c:pt idx="188">
                  <c:v>17.5</c:v>
                </c:pt>
                <c:pt idx="189">
                  <c:v>17.5</c:v>
                </c:pt>
                <c:pt idx="190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E2-8444-8E16-B813ACB21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256400"/>
        <c:axId val="1201107216"/>
      </c:scatterChart>
      <c:valAx>
        <c:axId val="125525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1107216"/>
        <c:crosses val="autoZero"/>
        <c:crossBetween val="midCat"/>
      </c:valAx>
      <c:valAx>
        <c:axId val="1201107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JudgeRating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52564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Region:DOC Alentejo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1'!$P$2:$P$192</c:f>
              <c:numCache>
                <c:formatCode>General</c:formatCode>
                <c:ptCount val="191"/>
              </c:numCache>
            </c:numRef>
          </c:xVal>
          <c:yVal>
            <c:numRef>
              <c:f>'Model 1'!$C$40:$C$230</c:f>
              <c:numCache>
                <c:formatCode>General</c:formatCode>
                <c:ptCount val="191"/>
                <c:pt idx="0">
                  <c:v>1.4396792810058194</c:v>
                </c:pt>
                <c:pt idx="1">
                  <c:v>0.58274158310964097</c:v>
                </c:pt>
                <c:pt idx="2">
                  <c:v>0.28893929488295811</c:v>
                </c:pt>
                <c:pt idx="3">
                  <c:v>-2.4252191011004882</c:v>
                </c:pt>
                <c:pt idx="4">
                  <c:v>5.6195982322392979E-2</c:v>
                </c:pt>
                <c:pt idx="5">
                  <c:v>0.47688199241221696</c:v>
                </c:pt>
                <c:pt idx="6">
                  <c:v>0.42058795607686505</c:v>
                </c:pt>
                <c:pt idx="7">
                  <c:v>-0.57719995491530085</c:v>
                </c:pt>
                <c:pt idx="8">
                  <c:v>0.563144724243827</c:v>
                </c:pt>
                <c:pt idx="9">
                  <c:v>0.22424571482464728</c:v>
                </c:pt>
                <c:pt idx="10">
                  <c:v>0.13921491799649033</c:v>
                </c:pt>
                <c:pt idx="11">
                  <c:v>0.42164059252882069</c:v>
                </c:pt>
                <c:pt idx="12">
                  <c:v>0.40360190405182195</c:v>
                </c:pt>
                <c:pt idx="13">
                  <c:v>-0.15694463968604566</c:v>
                </c:pt>
                <c:pt idx="14">
                  <c:v>0.35850518285932509</c:v>
                </c:pt>
                <c:pt idx="15">
                  <c:v>0.34046649438232635</c:v>
                </c:pt>
                <c:pt idx="16">
                  <c:v>6.4702894632642227E-2</c:v>
                </c:pt>
                <c:pt idx="17">
                  <c:v>0.75287048858585237</c:v>
                </c:pt>
                <c:pt idx="18">
                  <c:v>-0.4347846734391112</c:v>
                </c:pt>
                <c:pt idx="19">
                  <c:v>0.1956767787022109</c:v>
                </c:pt>
                <c:pt idx="20">
                  <c:v>0.17763809022521215</c:v>
                </c:pt>
                <c:pt idx="21">
                  <c:v>0.43536300149789753</c:v>
                </c:pt>
                <c:pt idx="22">
                  <c:v>0.67643816785238542</c:v>
                </c:pt>
                <c:pt idx="23">
                  <c:v>0.4006745681027013</c:v>
                </c:pt>
                <c:pt idx="24">
                  <c:v>0.65839947937538668</c:v>
                </c:pt>
                <c:pt idx="25">
                  <c:v>0.9161243906480685</c:v>
                </c:pt>
                <c:pt idx="26">
                  <c:v>0.68995070147089166</c:v>
                </c:pt>
                <c:pt idx="27">
                  <c:v>0.66289266875539354</c:v>
                </c:pt>
                <c:pt idx="28">
                  <c:v>-4.1156696064781784E-2</c:v>
                </c:pt>
                <c:pt idx="29">
                  <c:v>0.46524313654305161</c:v>
                </c:pt>
                <c:pt idx="30">
                  <c:v>0.17005190475757104</c:v>
                </c:pt>
                <c:pt idx="31">
                  <c:v>0.45622379230455223</c:v>
                </c:pt>
                <c:pt idx="32">
                  <c:v>0.46524313654305161</c:v>
                </c:pt>
                <c:pt idx="33">
                  <c:v>0.45622379230455223</c:v>
                </c:pt>
                <c:pt idx="34">
                  <c:v>3.0998057843213189E-2</c:v>
                </c:pt>
                <c:pt idx="35">
                  <c:v>0.25264559216190463</c:v>
                </c:pt>
                <c:pt idx="36">
                  <c:v>-6.8214728780276346E-2</c:v>
                </c:pt>
                <c:pt idx="37">
                  <c:v>1.3103447714386149</c:v>
                </c:pt>
                <c:pt idx="38">
                  <c:v>0.50839564076658306</c:v>
                </c:pt>
                <c:pt idx="39">
                  <c:v>0.51959295590944166</c:v>
                </c:pt>
                <c:pt idx="40">
                  <c:v>1.8048003051326589E-2</c:v>
                </c:pt>
                <c:pt idx="41">
                  <c:v>9.0286588128307699E-3</c:v>
                </c:pt>
                <c:pt idx="42">
                  <c:v>-3.6068062379669641E-2</c:v>
                </c:pt>
                <c:pt idx="43">
                  <c:v>0.4369902975089488</c:v>
                </c:pt>
                <c:pt idx="44">
                  <c:v>-0.90565020672023167</c:v>
                </c:pt>
                <c:pt idx="45">
                  <c:v>0.46721504280451853</c:v>
                </c:pt>
                <c:pt idx="46">
                  <c:v>-7.5292812456350333E-2</c:v>
                </c:pt>
                <c:pt idx="47">
                  <c:v>0.54667277681253523</c:v>
                </c:pt>
                <c:pt idx="48">
                  <c:v>0.27090917706285111</c:v>
                </c:pt>
                <c:pt idx="49">
                  <c:v>0.26188983282435174</c:v>
                </c:pt>
                <c:pt idx="50">
                  <c:v>0.243851144347353</c:v>
                </c:pt>
                <c:pt idx="51">
                  <c:v>-0.57442031066319998</c:v>
                </c:pt>
                <c:pt idx="52">
                  <c:v>0.43690925866756203</c:v>
                </c:pt>
                <c:pt idx="53">
                  <c:v>-0.49992251787101694</c:v>
                </c:pt>
                <c:pt idx="54">
                  <c:v>-7.1213388999705529E-2</c:v>
                </c:pt>
                <c:pt idx="55">
                  <c:v>-8.9252077476704272E-2</c:v>
                </c:pt>
                <c:pt idx="56">
                  <c:v>5.2937722833966916E-2</c:v>
                </c:pt>
                <c:pt idx="57">
                  <c:v>4.3918378595467544E-2</c:v>
                </c:pt>
                <c:pt idx="58">
                  <c:v>0.30021013109729466</c:v>
                </c:pt>
                <c:pt idx="59">
                  <c:v>0.184371794333682</c:v>
                </c:pt>
                <c:pt idx="60">
                  <c:v>-0.21624948641811415</c:v>
                </c:pt>
                <c:pt idx="61">
                  <c:v>0.80802955296296375</c:v>
                </c:pt>
                <c:pt idx="62">
                  <c:v>0.79901020872446438</c:v>
                </c:pt>
                <c:pt idx="63">
                  <c:v>-0.22029637512260081</c:v>
                </c:pt>
                <c:pt idx="64">
                  <c:v>-4.3776207695447766E-2</c:v>
                </c:pt>
                <c:pt idx="65">
                  <c:v>-5.2795551933947138E-2</c:v>
                </c:pt>
                <c:pt idx="66">
                  <c:v>-4.3776207695447766E-2</c:v>
                </c:pt>
                <c:pt idx="67">
                  <c:v>-7.0834240410945881E-2</c:v>
                </c:pt>
                <c:pt idx="68">
                  <c:v>0.21394870357723761</c:v>
                </c:pt>
                <c:pt idx="69">
                  <c:v>-7.9853584649445253E-2</c:v>
                </c:pt>
                <c:pt idx="70">
                  <c:v>0.51216125328942397</c:v>
                </c:pt>
                <c:pt idx="71">
                  <c:v>0.29317858475476655</c:v>
                </c:pt>
                <c:pt idx="72">
                  <c:v>0.2581747448254994</c:v>
                </c:pt>
                <c:pt idx="73">
                  <c:v>-0.40979724304067844</c:v>
                </c:pt>
                <c:pt idx="74">
                  <c:v>0.29172907090734057</c:v>
                </c:pt>
                <c:pt idx="75">
                  <c:v>0.52791430163639319</c:v>
                </c:pt>
                <c:pt idx="76">
                  <c:v>0.2403679884349792</c:v>
                </c:pt>
                <c:pt idx="77">
                  <c:v>3.6759142593290051E-2</c:v>
                </c:pt>
                <c:pt idx="78">
                  <c:v>0.27018939036370782</c:v>
                </c:pt>
                <c:pt idx="79">
                  <c:v>0.54263356243931149</c:v>
                </c:pt>
                <c:pt idx="80">
                  <c:v>-1.7912981298554342E-2</c:v>
                </c:pt>
                <c:pt idx="81">
                  <c:v>-4.4971014014052457E-2</c:v>
                </c:pt>
                <c:pt idx="82">
                  <c:v>0.1947152087816324</c:v>
                </c:pt>
                <c:pt idx="83">
                  <c:v>-8.1048390968049944E-2</c:v>
                </c:pt>
                <c:pt idx="84">
                  <c:v>0.13575630666225003</c:v>
                </c:pt>
                <c:pt idx="85">
                  <c:v>0.12673696242375065</c:v>
                </c:pt>
                <c:pt idx="86">
                  <c:v>-0.14902663732593524</c:v>
                </c:pt>
                <c:pt idx="87">
                  <c:v>5.3231977639400796E-2</c:v>
                </c:pt>
                <c:pt idx="88">
                  <c:v>-0.21105213446015014</c:v>
                </c:pt>
                <c:pt idx="89">
                  <c:v>0.37116496263245935</c:v>
                </c:pt>
                <c:pt idx="90">
                  <c:v>0.21456480967441394</c:v>
                </c:pt>
                <c:pt idx="91">
                  <c:v>6.8343330167280669E-2</c:v>
                </c:pt>
                <c:pt idx="92">
                  <c:v>4.1285297451782554E-2</c:v>
                </c:pt>
                <c:pt idx="93">
                  <c:v>1.422726473628444E-2</c:v>
                </c:pt>
                <c:pt idx="94">
                  <c:v>-8.1129429809436715E-2</c:v>
                </c:pt>
                <c:pt idx="95">
                  <c:v>-9.0148774047936087E-2</c:v>
                </c:pt>
                <c:pt idx="96">
                  <c:v>-0.59827142171520364</c:v>
                </c:pt>
                <c:pt idx="97">
                  <c:v>-0.43146654242993066</c:v>
                </c:pt>
                <c:pt idx="98">
                  <c:v>-0.17374163115724528</c:v>
                </c:pt>
                <c:pt idx="99">
                  <c:v>8.6382018644279412E-2</c:v>
                </c:pt>
                <c:pt idx="100">
                  <c:v>0.31704889720146312</c:v>
                </c:pt>
                <c:pt idx="101">
                  <c:v>-0.34268623838181611</c:v>
                </c:pt>
                <c:pt idx="102">
                  <c:v>-9.7421108448919824E-2</c:v>
                </c:pt>
                <c:pt idx="103">
                  <c:v>0.15005571236231496</c:v>
                </c:pt>
                <c:pt idx="104">
                  <c:v>0.25687470488742825</c:v>
                </c:pt>
                <c:pt idx="105">
                  <c:v>0.53263830463711237</c:v>
                </c:pt>
                <c:pt idx="106">
                  <c:v>0.90087111455316204</c:v>
                </c:pt>
                <c:pt idx="107">
                  <c:v>0.40784119392362861</c:v>
                </c:pt>
                <c:pt idx="108">
                  <c:v>0.34759117540476758</c:v>
                </c:pt>
                <c:pt idx="109">
                  <c:v>0.32955248692776884</c:v>
                </c:pt>
                <c:pt idx="110">
                  <c:v>-0.19925158485416006</c:v>
                </c:pt>
                <c:pt idx="111">
                  <c:v>0.64884127208511622</c:v>
                </c:pt>
                <c:pt idx="112">
                  <c:v>0.28682437989617071</c:v>
                </c:pt>
                <c:pt idx="113">
                  <c:v>-0.16183236327840689</c:v>
                </c:pt>
                <c:pt idx="114">
                  <c:v>0.58846084537425725</c:v>
                </c:pt>
                <c:pt idx="115">
                  <c:v>0.51455251722306983</c:v>
                </c:pt>
                <c:pt idx="116">
                  <c:v>0.34935616336776576</c:v>
                </c:pt>
                <c:pt idx="117">
                  <c:v>5.5553875141082898E-2</c:v>
                </c:pt>
                <c:pt idx="118">
                  <c:v>-0.23824841308559819</c:v>
                </c:pt>
                <c:pt idx="119">
                  <c:v>-0.46949683243197882</c:v>
                </c:pt>
                <c:pt idx="120">
                  <c:v>5.4972334351891305E-2</c:v>
                </c:pt>
                <c:pt idx="121">
                  <c:v>0.23878891747338749</c:v>
                </c:pt>
                <c:pt idx="122">
                  <c:v>5.8951532734923262E-2</c:v>
                </c:pt>
                <c:pt idx="123">
                  <c:v>0.52028528984929601</c:v>
                </c:pt>
                <c:pt idx="124">
                  <c:v>-0.23313003731037263</c:v>
                </c:pt>
                <c:pt idx="125">
                  <c:v>-0.242149381548872</c:v>
                </c:pt>
                <c:pt idx="126">
                  <c:v>-0.43966974814930282</c:v>
                </c:pt>
                <c:pt idx="127">
                  <c:v>-0.26920741426437012</c:v>
                </c:pt>
                <c:pt idx="128">
                  <c:v>-0.86165482740612376</c:v>
                </c:pt>
                <c:pt idx="129">
                  <c:v>-0.33718566062225186</c:v>
                </c:pt>
                <c:pt idx="130">
                  <c:v>-0.28724610274136886</c:v>
                </c:pt>
                <c:pt idx="131">
                  <c:v>-0.62196860461043713</c:v>
                </c:pt>
                <c:pt idx="132">
                  <c:v>-0.4406760140712187</c:v>
                </c:pt>
                <c:pt idx="133">
                  <c:v>-0.18295110279853688</c:v>
                </c:pt>
                <c:pt idx="134">
                  <c:v>-0.60818746252493483</c:v>
                </c:pt>
                <c:pt idx="135">
                  <c:v>-0.16491241432153814</c:v>
                </c:pt>
                <c:pt idx="136">
                  <c:v>-0.4406760140712187</c:v>
                </c:pt>
                <c:pt idx="137">
                  <c:v>-0.5745530393118301</c:v>
                </c:pt>
                <c:pt idx="138">
                  <c:v>3.263830463711237E-2</c:v>
                </c:pt>
                <c:pt idx="139">
                  <c:v>-2.1113964703655341E-2</c:v>
                </c:pt>
                <c:pt idx="140">
                  <c:v>-7.5230030134651571E-2</c:v>
                </c:pt>
                <c:pt idx="141">
                  <c:v>-8.4249374373150943E-2</c:v>
                </c:pt>
                <c:pt idx="142">
                  <c:v>0.5834359702275087</c:v>
                </c:pt>
                <c:pt idx="143">
                  <c:v>-0.10731210340273556</c:v>
                </c:pt>
                <c:pt idx="144">
                  <c:v>0.15041280786994804</c:v>
                </c:pt>
                <c:pt idx="145">
                  <c:v>9.1453905750563891E-2</c:v>
                </c:pt>
                <c:pt idx="146">
                  <c:v>0.34917881702324749</c:v>
                </c:pt>
                <c:pt idx="147">
                  <c:v>0.33114012854624875</c:v>
                </c:pt>
                <c:pt idx="148">
                  <c:v>0.32212078430774937</c:v>
                </c:pt>
                <c:pt idx="149">
                  <c:v>0.30408209583075063</c:v>
                </c:pt>
                <c:pt idx="150">
                  <c:v>0.29506275159225126</c:v>
                </c:pt>
                <c:pt idx="151">
                  <c:v>0.28604340735375189</c:v>
                </c:pt>
                <c:pt idx="152">
                  <c:v>0.27702406311525252</c:v>
                </c:pt>
                <c:pt idx="153">
                  <c:v>-0.20652489002622865</c:v>
                </c:pt>
                <c:pt idx="154">
                  <c:v>0.15618057671894903</c:v>
                </c:pt>
                <c:pt idx="155">
                  <c:v>0.14716123248044966</c:v>
                </c:pt>
                <c:pt idx="156">
                  <c:v>-0.55418677097920543</c:v>
                </c:pt>
                <c:pt idx="157">
                  <c:v>-0.57280700024539932</c:v>
                </c:pt>
                <c:pt idx="158">
                  <c:v>-0.43542678062041773</c:v>
                </c:pt>
                <c:pt idx="159">
                  <c:v>-0.25957634197108881</c:v>
                </c:pt>
                <c:pt idx="160">
                  <c:v>-0.10814822968533733</c:v>
                </c:pt>
                <c:pt idx="161">
                  <c:v>0.19873553091685991</c:v>
                </c:pt>
                <c:pt idx="162">
                  <c:v>-0.28481342222462303</c:v>
                </c:pt>
                <c:pt idx="163">
                  <c:v>0.18069684243986117</c:v>
                </c:pt>
                <c:pt idx="164">
                  <c:v>0.15363880972436306</c:v>
                </c:pt>
                <c:pt idx="165">
                  <c:v>-0.5622153822102387</c:v>
                </c:pt>
                <c:pt idx="166">
                  <c:v>-0.58927341492573682</c:v>
                </c:pt>
                <c:pt idx="167">
                  <c:v>-0.11474380602275502</c:v>
                </c:pt>
                <c:pt idx="168">
                  <c:v>-0.63437013611823367</c:v>
                </c:pt>
                <c:pt idx="169">
                  <c:v>-0.18689855993075</c:v>
                </c:pt>
                <c:pt idx="170">
                  <c:v>-0.23199528112324685</c:v>
                </c:pt>
                <c:pt idx="171">
                  <c:v>-0.55476831176840058</c:v>
                </c:pt>
                <c:pt idx="172">
                  <c:v>-0.45530610846777542</c:v>
                </c:pt>
                <c:pt idx="173">
                  <c:v>3.73810426985699E-3</c:v>
                </c:pt>
                <c:pt idx="174">
                  <c:v>-0.32578073480405223</c:v>
                </c:pt>
                <c:pt idx="175">
                  <c:v>-0.3348000790425516</c:v>
                </c:pt>
                <c:pt idx="176">
                  <c:v>-0.36185811175804972</c:v>
                </c:pt>
                <c:pt idx="177">
                  <c:v>-0.6171675739238367</c:v>
                </c:pt>
                <c:pt idx="178">
                  <c:v>0.82295192617637092</c:v>
                </c:pt>
                <c:pt idx="179">
                  <c:v>-0.28322578060614134</c:v>
                </c:pt>
                <c:pt idx="180">
                  <c:v>-0.63979968241209129</c:v>
                </c:pt>
                <c:pt idx="181">
                  <c:v>-0.83969716794731575</c:v>
                </c:pt>
                <c:pt idx="182">
                  <c:v>-1.0637876560069</c:v>
                </c:pt>
                <c:pt idx="183">
                  <c:v>-0.4458704925133059</c:v>
                </c:pt>
                <c:pt idx="184">
                  <c:v>-0.95493375704394268</c:v>
                </c:pt>
                <c:pt idx="185">
                  <c:v>-0.96395310128244205</c:v>
                </c:pt>
                <c:pt idx="186">
                  <c:v>-1.0052761204769016</c:v>
                </c:pt>
                <c:pt idx="187">
                  <c:v>-1.0590364792928693</c:v>
                </c:pt>
                <c:pt idx="188">
                  <c:v>-1.0680558235313686</c:v>
                </c:pt>
                <c:pt idx="189">
                  <c:v>-2.0086860263847122</c:v>
                </c:pt>
                <c:pt idx="190">
                  <c:v>-2.4042733846304358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9C-764C-B0DD-78245121E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553536"/>
        <c:axId val="1238555184"/>
      </c:scatterChart>
      <c:valAx>
        <c:axId val="123855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Region:DOC Alentejo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8555184"/>
        <c:crosses val="autoZero"/>
        <c:crossBetween val="midCat"/>
      </c:valAx>
      <c:valAx>
        <c:axId val="1238555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85535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Region:Regional Alentejo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'Original Data'!$S$2:$S$192</c:f>
              <c:numCache>
                <c:formatCode>General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</c:numCache>
            </c:numRef>
          </c:xVal>
          <c:yVal>
            <c:numRef>
              <c:f>'Model 3'!$C$34:$C$224</c:f>
              <c:numCache>
                <c:formatCode>General</c:formatCode>
                <c:ptCount val="191"/>
                <c:pt idx="0">
                  <c:v>1.4266366833978559</c:v>
                </c:pt>
                <c:pt idx="1">
                  <c:v>0.5712727124402619</c:v>
                </c:pt>
                <c:pt idx="2">
                  <c:v>0.28232221072701691</c:v>
                </c:pt>
                <c:pt idx="3">
                  <c:v>-2.4395018617214497</c:v>
                </c:pt>
                <c:pt idx="4">
                  <c:v>9.0551562057058277E-2</c:v>
                </c:pt>
                <c:pt idx="5">
                  <c:v>0.46673783538100011</c:v>
                </c:pt>
                <c:pt idx="6">
                  <c:v>0.42007615766262418</c:v>
                </c:pt>
                <c:pt idx="7">
                  <c:v>-0.59878190272242549</c:v>
                </c:pt>
                <c:pt idx="8">
                  <c:v>0.54951825948264954</c:v>
                </c:pt>
                <c:pt idx="9">
                  <c:v>0.21312956545201089</c:v>
                </c:pt>
                <c:pt idx="10">
                  <c:v>0.13470157680001194</c:v>
                </c:pt>
                <c:pt idx="11">
                  <c:v>0.40766140647090054</c:v>
                </c:pt>
                <c:pt idx="12">
                  <c:v>0.38868612954394166</c:v>
                </c:pt>
                <c:pt idx="13">
                  <c:v>-0.16075195849210644</c:v>
                </c:pt>
                <c:pt idx="14">
                  <c:v>0.34124793722654445</c:v>
                </c:pt>
                <c:pt idx="15">
                  <c:v>0.32227266029958557</c:v>
                </c:pt>
                <c:pt idx="16">
                  <c:v>5.2297435513303014E-2</c:v>
                </c:pt>
                <c:pt idx="17">
                  <c:v>0.76792596798905066</c:v>
                </c:pt>
                <c:pt idx="18">
                  <c:v>-0.39996079947946228</c:v>
                </c:pt>
                <c:pt idx="19">
                  <c:v>0.17764440672621973</c:v>
                </c:pt>
                <c:pt idx="20">
                  <c:v>0.15866912979926084</c:v>
                </c:pt>
                <c:pt idx="21">
                  <c:v>0.40966907765858451</c:v>
                </c:pt>
                <c:pt idx="22">
                  <c:v>0.65340726328780363</c:v>
                </c:pt>
                <c:pt idx="23">
                  <c:v>0.38343203850152108</c:v>
                </c:pt>
                <c:pt idx="24">
                  <c:v>0.63443198636084475</c:v>
                </c:pt>
                <c:pt idx="25">
                  <c:v>0.88543193422017197</c:v>
                </c:pt>
                <c:pt idx="26">
                  <c:v>0.68607837578717579</c:v>
                </c:pt>
                <c:pt idx="27">
                  <c:v>0.65761546039674101</c:v>
                </c:pt>
                <c:pt idx="28">
                  <c:v>-5.2237441545958774E-2</c:v>
                </c:pt>
                <c:pt idx="29">
                  <c:v>0.50619209577505586</c:v>
                </c:pt>
                <c:pt idx="30">
                  <c:v>0.20552807936496365</c:v>
                </c:pt>
                <c:pt idx="31">
                  <c:v>0.49670445731157642</c:v>
                </c:pt>
                <c:pt idx="32">
                  <c:v>0.50619209577505586</c:v>
                </c:pt>
                <c:pt idx="33">
                  <c:v>0.49670445731157642</c:v>
                </c:pt>
                <c:pt idx="34">
                  <c:v>2.3663666161876762E-2</c:v>
                </c:pt>
                <c:pt idx="35">
                  <c:v>0.23671306016728266</c:v>
                </c:pt>
                <c:pt idx="36">
                  <c:v>-8.07003569363971E-2</c:v>
                </c:pt>
                <c:pt idx="37">
                  <c:v>1.3131945073195563</c:v>
                </c:pt>
                <c:pt idx="38">
                  <c:v>0.51750781493761266</c:v>
                </c:pt>
                <c:pt idx="39">
                  <c:v>0.51673130033859138</c:v>
                </c:pt>
                <c:pt idx="40">
                  <c:v>2.0800671652523306E-3</c:v>
                </c:pt>
                <c:pt idx="41">
                  <c:v>-7.4075712982271114E-3</c:v>
                </c:pt>
                <c:pt idx="42">
                  <c:v>-5.4845763615624321E-2</c:v>
                </c:pt>
                <c:pt idx="43">
                  <c:v>0.42157977873654673</c:v>
                </c:pt>
                <c:pt idx="44">
                  <c:v>-0.90226426788795067</c:v>
                </c:pt>
                <c:pt idx="45">
                  <c:v>0.48571165694451324</c:v>
                </c:pt>
                <c:pt idx="46">
                  <c:v>-4.4751154164572426E-2</c:v>
                </c:pt>
                <c:pt idx="47">
                  <c:v>0.5568764697022921</c:v>
                </c:pt>
                <c:pt idx="48">
                  <c:v>0.28690124491600955</c:v>
                </c:pt>
                <c:pt idx="49">
                  <c:v>0.2774136064525301</c:v>
                </c:pt>
                <c:pt idx="50">
                  <c:v>0.25843832952557122</c:v>
                </c:pt>
                <c:pt idx="51">
                  <c:v>-0.54199970636979344</c:v>
                </c:pt>
                <c:pt idx="52">
                  <c:v>0.47928403183533419</c:v>
                </c:pt>
                <c:pt idx="53">
                  <c:v>-0.51786012724626929</c:v>
                </c:pt>
                <c:pt idx="54">
                  <c:v>-3.2553917418191247E-2</c:v>
                </c:pt>
                <c:pt idx="55">
                  <c:v>-5.1529194345150131E-2</c:v>
                </c:pt>
                <c:pt idx="56">
                  <c:v>9.0355386902476909E-2</c:v>
                </c:pt>
                <c:pt idx="57">
                  <c:v>8.0867748438997467E-2</c:v>
                </c:pt>
                <c:pt idx="58">
                  <c:v>0.27552110826913889</c:v>
                </c:pt>
                <c:pt idx="59">
                  <c:v>0.1587935643559355</c:v>
                </c:pt>
                <c:pt idx="60">
                  <c:v>-0.23739684280702633</c:v>
                </c:pt>
                <c:pt idx="61">
                  <c:v>0.77974688022116112</c:v>
                </c:pt>
                <c:pt idx="62">
                  <c:v>0.77025924175768168</c:v>
                </c:pt>
                <c:pt idx="63">
                  <c:v>-0.23482402444227901</c:v>
                </c:pt>
                <c:pt idx="64">
                  <c:v>-3.2955426884235806E-3</c:v>
                </c:pt>
                <c:pt idx="65">
                  <c:v>-1.2783181151903023E-2</c:v>
                </c:pt>
                <c:pt idx="66">
                  <c:v>-3.2955426884235806E-3</c:v>
                </c:pt>
                <c:pt idx="67">
                  <c:v>-3.1758458078861906E-2</c:v>
                </c:pt>
                <c:pt idx="68">
                  <c:v>0.24770440517090009</c:v>
                </c:pt>
                <c:pt idx="69">
                  <c:v>-4.1246096542341348E-2</c:v>
                </c:pt>
                <c:pt idx="70">
                  <c:v>0.53685529884185179</c:v>
                </c:pt>
                <c:pt idx="71">
                  <c:v>0.29697067818737466</c:v>
                </c:pt>
                <c:pt idx="72">
                  <c:v>0.24988352296186633</c:v>
                </c:pt>
                <c:pt idx="73">
                  <c:v>-0.42201882512691569</c:v>
                </c:pt>
                <c:pt idx="74">
                  <c:v>0.28222274189323926</c:v>
                </c:pt>
                <c:pt idx="75">
                  <c:v>0.54646737186200589</c:v>
                </c:pt>
                <c:pt idx="76">
                  <c:v>0.22702924654922363</c:v>
                </c:pt>
                <c:pt idx="77">
                  <c:v>3.2955129470776612E-2</c:v>
                </c:pt>
                <c:pt idx="78">
                  <c:v>0.29546742400268222</c:v>
                </c:pt>
                <c:pt idx="79">
                  <c:v>0.51845605908998849</c:v>
                </c:pt>
                <c:pt idx="80">
                  <c:v>-3.0982028946056062E-2</c:v>
                </c:pt>
                <c:pt idx="81">
                  <c:v>-5.9444944336494387E-2</c:v>
                </c:pt>
                <c:pt idx="82">
                  <c:v>0.1725797265958704</c:v>
                </c:pt>
                <c:pt idx="83">
                  <c:v>-9.7395498190412155E-2</c:v>
                </c:pt>
                <c:pt idx="84">
                  <c:v>0.15275327552656393</c:v>
                </c:pt>
                <c:pt idx="85">
                  <c:v>0.14326563706308448</c:v>
                </c:pt>
                <c:pt idx="86">
                  <c:v>-0.12670958772319807</c:v>
                </c:pt>
                <c:pt idx="87">
                  <c:v>3.4001023404258035E-2</c:v>
                </c:pt>
                <c:pt idx="88">
                  <c:v>-0.19412347815703157</c:v>
                </c:pt>
                <c:pt idx="89">
                  <c:v>0.34616034946551721</c:v>
                </c:pt>
                <c:pt idx="90">
                  <c:v>0.19538537275542467</c:v>
                </c:pt>
                <c:pt idx="91">
                  <c:v>4.7722209288796336E-2</c:v>
                </c:pt>
                <c:pt idx="92">
                  <c:v>1.925929389835801E-2</c:v>
                </c:pt>
                <c:pt idx="93">
                  <c:v>-9.2036214920767634E-3</c:v>
                </c:pt>
                <c:pt idx="94">
                  <c:v>-3.9691245091624694E-2</c:v>
                </c:pt>
                <c:pt idx="95">
                  <c:v>-4.9178883555104136E-2</c:v>
                </c:pt>
                <c:pt idx="96">
                  <c:v>-0.56101683280862957</c:v>
                </c:pt>
                <c:pt idx="97">
                  <c:v>-0.45793397955726789</c:v>
                </c:pt>
                <c:pt idx="98">
                  <c:v>-0.20693403169794067</c:v>
                </c:pt>
                <c:pt idx="99">
                  <c:v>6.669748621575522E-2</c:v>
                </c:pt>
                <c:pt idx="100">
                  <c:v>0.28923451868464056</c:v>
                </c:pt>
                <c:pt idx="101">
                  <c:v>-0.36966935103449927</c:v>
                </c:pt>
                <c:pt idx="102">
                  <c:v>-0.1103598686708942</c:v>
                </c:pt>
                <c:pt idx="103">
                  <c:v>0.14930022754768579</c:v>
                </c:pt>
                <c:pt idx="104">
                  <c:v>0.25654013299740974</c:v>
                </c:pt>
                <c:pt idx="105">
                  <c:v>0.52651535778369229</c:v>
                </c:pt>
                <c:pt idx="106">
                  <c:v>0.89787451415451791</c:v>
                </c:pt>
                <c:pt idx="107">
                  <c:v>0.40333459700429408</c:v>
                </c:pt>
                <c:pt idx="108">
                  <c:v>0.33556395098631064</c:v>
                </c:pt>
                <c:pt idx="109">
                  <c:v>0.31658867405935176</c:v>
                </c:pt>
                <c:pt idx="110">
                  <c:v>-0.2082896196432813</c:v>
                </c:pt>
                <c:pt idx="111">
                  <c:v>0.66058659370554729</c:v>
                </c:pt>
                <c:pt idx="112">
                  <c:v>0.31263689060457267</c:v>
                </c:pt>
                <c:pt idx="113">
                  <c:v>-0.17521848646453186</c:v>
                </c:pt>
                <c:pt idx="114">
                  <c:v>0.59590545989805221</c:v>
                </c:pt>
                <c:pt idx="115">
                  <c:v>0.49094714548471607</c:v>
                </c:pt>
                <c:pt idx="116">
                  <c:v>0.34490551203872855</c:v>
                </c:pt>
                <c:pt idx="117">
                  <c:v>5.5955010325485333E-2</c:v>
                </c:pt>
                <c:pt idx="118">
                  <c:v>-0.23299549138775255</c:v>
                </c:pt>
                <c:pt idx="119">
                  <c:v>-0.43655724692968256</c:v>
                </c:pt>
                <c:pt idx="120">
                  <c:v>7.4930287252444217E-2</c:v>
                </c:pt>
                <c:pt idx="121">
                  <c:v>0.22097192069843352</c:v>
                </c:pt>
                <c:pt idx="122">
                  <c:v>6.3061845255864668E-2</c:v>
                </c:pt>
                <c:pt idx="123">
                  <c:v>0.50813591019363535</c:v>
                </c:pt>
                <c:pt idx="124">
                  <c:v>-0.25151916569629407</c:v>
                </c:pt>
                <c:pt idx="125">
                  <c:v>-0.26100680415977351</c:v>
                </c:pt>
                <c:pt idx="126">
                  <c:v>-0.41263295501221364</c:v>
                </c:pt>
                <c:pt idx="127">
                  <c:v>-0.28946971955021183</c:v>
                </c:pt>
                <c:pt idx="128">
                  <c:v>-0.83027134326512453</c:v>
                </c:pt>
                <c:pt idx="129">
                  <c:v>-0.31878380908299775</c:v>
                </c:pt>
                <c:pt idx="130">
                  <c:v>-0.30844499647717072</c:v>
                </c:pt>
                <c:pt idx="131">
                  <c:v>-0.59824667233275974</c:v>
                </c:pt>
                <c:pt idx="132">
                  <c:v>-0.46176542917468311</c:v>
                </c:pt>
                <c:pt idx="133">
                  <c:v>-0.21076548131535944</c:v>
                </c:pt>
                <c:pt idx="134">
                  <c:v>-0.56815416048206302</c:v>
                </c:pt>
                <c:pt idx="135">
                  <c:v>-0.19179020438840055</c:v>
                </c:pt>
                <c:pt idx="136">
                  <c:v>-0.46176542917468311</c:v>
                </c:pt>
                <c:pt idx="137">
                  <c:v>-0.59746825001484538</c:v>
                </c:pt>
                <c:pt idx="138">
                  <c:v>2.6515357783692295E-2</c:v>
                </c:pt>
                <c:pt idx="139">
                  <c:v>-1.9763874098389422E-2</c:v>
                </c:pt>
                <c:pt idx="140">
                  <c:v>-7.6689704879266074E-2</c:v>
                </c:pt>
                <c:pt idx="141">
                  <c:v>-8.6177343342745516E-2</c:v>
                </c:pt>
                <c:pt idx="142">
                  <c:v>0.57736313036160247</c:v>
                </c:pt>
                <c:pt idx="143">
                  <c:v>-0.11699785669629215</c:v>
                </c:pt>
                <c:pt idx="144">
                  <c:v>0.13400209116303152</c:v>
                </c:pt>
                <c:pt idx="145">
                  <c:v>0.11417564009372505</c:v>
                </c:pt>
                <c:pt idx="146">
                  <c:v>0.36517558795304872</c:v>
                </c:pt>
                <c:pt idx="147">
                  <c:v>0.34620031102608984</c:v>
                </c:pt>
                <c:pt idx="148">
                  <c:v>0.33671267256261039</c:v>
                </c:pt>
                <c:pt idx="149">
                  <c:v>0.31773739563565151</c:v>
                </c:pt>
                <c:pt idx="150">
                  <c:v>0.30824975717217207</c:v>
                </c:pt>
                <c:pt idx="151">
                  <c:v>0.29876211870869618</c:v>
                </c:pt>
                <c:pt idx="152">
                  <c:v>0.28927448024521674</c:v>
                </c:pt>
                <c:pt idx="153">
                  <c:v>-0.22136187979456246</c:v>
                </c:pt>
                <c:pt idx="154">
                  <c:v>0.17033428463237854</c:v>
                </c:pt>
                <c:pt idx="155">
                  <c:v>0.1608466461688991</c:v>
                </c:pt>
                <c:pt idx="156">
                  <c:v>-0.60105287170264887</c:v>
                </c:pt>
                <c:pt idx="157">
                  <c:v>-0.60105287170264887</c:v>
                </c:pt>
                <c:pt idx="158">
                  <c:v>-0.43455735121103523</c:v>
                </c:pt>
                <c:pt idx="159">
                  <c:v>-0.23282350696280751</c:v>
                </c:pt>
                <c:pt idx="160">
                  <c:v>-0.11161312430896153</c:v>
                </c:pt>
                <c:pt idx="161">
                  <c:v>0.21739003111348332</c:v>
                </c:pt>
                <c:pt idx="162">
                  <c:v>-0.29324632892629943</c:v>
                </c:pt>
                <c:pt idx="163">
                  <c:v>0.19841475418652443</c:v>
                </c:pt>
                <c:pt idx="164">
                  <c:v>0.16995183879608966</c:v>
                </c:pt>
                <c:pt idx="165">
                  <c:v>-0.56955966437889849</c:v>
                </c:pt>
                <c:pt idx="166">
                  <c:v>-0.59802257976933326</c:v>
                </c:pt>
                <c:pt idx="167">
                  <c:v>-9.6873858193033513E-2</c:v>
                </c:pt>
                <c:pt idx="168">
                  <c:v>-0.64546077208673047</c:v>
                </c:pt>
                <c:pt idx="169">
                  <c:v>-0.17277496590086905</c:v>
                </c:pt>
                <c:pt idx="170">
                  <c:v>-0.22021315821826271</c:v>
                </c:pt>
                <c:pt idx="171">
                  <c:v>-0.58207759477568999</c:v>
                </c:pt>
                <c:pt idx="172">
                  <c:v>-0.48308897570795395</c:v>
                </c:pt>
                <c:pt idx="173">
                  <c:v>-7.7081726805701578E-2</c:v>
                </c:pt>
                <c:pt idx="174">
                  <c:v>-0.31069043844066258</c:v>
                </c:pt>
                <c:pt idx="175">
                  <c:v>-0.32017807690414202</c:v>
                </c:pt>
                <c:pt idx="176">
                  <c:v>-0.34864099229457679</c:v>
                </c:pt>
                <c:pt idx="177">
                  <c:v>-0.62110076277243742</c:v>
                </c:pt>
                <c:pt idx="178">
                  <c:v>0.79767337609490596</c:v>
                </c:pt>
                <c:pt idx="179">
                  <c:v>-0.2636346919595578</c:v>
                </c:pt>
                <c:pt idx="180">
                  <c:v>-0.60835206401836039</c:v>
                </c:pt>
                <c:pt idx="181">
                  <c:v>-0.8112511958470634</c:v>
                </c:pt>
                <c:pt idx="182">
                  <c:v>-1.0915652332391694</c:v>
                </c:pt>
                <c:pt idx="183">
                  <c:v>-0.44562971564366549</c:v>
                </c:pt>
                <c:pt idx="184">
                  <c:v>-0.96634527335914022</c:v>
                </c:pt>
                <c:pt idx="185">
                  <c:v>-0.97583291182261966</c:v>
                </c:pt>
                <c:pt idx="186">
                  <c:v>-1.0185362228540757</c:v>
                </c:pt>
                <c:pt idx="187">
                  <c:v>-1.0502028521178595</c:v>
                </c:pt>
                <c:pt idx="188">
                  <c:v>-1.0596904905813389</c:v>
                </c:pt>
                <c:pt idx="189">
                  <c:v>-2.0126245052412219</c:v>
                </c:pt>
                <c:pt idx="190">
                  <c:v>-2.4236641083439725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48-1949-97C0-0185E26FC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504400"/>
        <c:axId val="1279506048"/>
      </c:scatterChart>
      <c:valAx>
        <c:axId val="127950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Region:Regional Alentejo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9506048"/>
        <c:crosses val="autoZero"/>
        <c:crossBetween val="midCat"/>
      </c:valAx>
      <c:valAx>
        <c:axId val="1279506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95044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Region:DOC Douro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3'!$U$2:$U$192</c:f>
              <c:numCache>
                <c:formatCode>General</c:formatCode>
                <c:ptCount val="191"/>
              </c:numCache>
            </c:numRef>
          </c:xVal>
          <c:yVal>
            <c:numRef>
              <c:f>'Model 3'!$C$34:$C$224</c:f>
              <c:numCache>
                <c:formatCode>General</c:formatCode>
                <c:ptCount val="191"/>
                <c:pt idx="0">
                  <c:v>1.4266366833978559</c:v>
                </c:pt>
                <c:pt idx="1">
                  <c:v>0.5712727124402619</c:v>
                </c:pt>
                <c:pt idx="2">
                  <c:v>0.28232221072701691</c:v>
                </c:pt>
                <c:pt idx="3">
                  <c:v>-2.4395018617214497</c:v>
                </c:pt>
                <c:pt idx="4">
                  <c:v>9.0551562057058277E-2</c:v>
                </c:pt>
                <c:pt idx="5">
                  <c:v>0.46673783538100011</c:v>
                </c:pt>
                <c:pt idx="6">
                  <c:v>0.42007615766262418</c:v>
                </c:pt>
                <c:pt idx="7">
                  <c:v>-0.59878190272242549</c:v>
                </c:pt>
                <c:pt idx="8">
                  <c:v>0.54951825948264954</c:v>
                </c:pt>
                <c:pt idx="9">
                  <c:v>0.21312956545201089</c:v>
                </c:pt>
                <c:pt idx="10">
                  <c:v>0.13470157680001194</c:v>
                </c:pt>
                <c:pt idx="11">
                  <c:v>0.40766140647090054</c:v>
                </c:pt>
                <c:pt idx="12">
                  <c:v>0.38868612954394166</c:v>
                </c:pt>
                <c:pt idx="13">
                  <c:v>-0.16075195849210644</c:v>
                </c:pt>
                <c:pt idx="14">
                  <c:v>0.34124793722654445</c:v>
                </c:pt>
                <c:pt idx="15">
                  <c:v>0.32227266029958557</c:v>
                </c:pt>
                <c:pt idx="16">
                  <c:v>5.2297435513303014E-2</c:v>
                </c:pt>
                <c:pt idx="17">
                  <c:v>0.76792596798905066</c:v>
                </c:pt>
                <c:pt idx="18">
                  <c:v>-0.39996079947946228</c:v>
                </c:pt>
                <c:pt idx="19">
                  <c:v>0.17764440672621973</c:v>
                </c:pt>
                <c:pt idx="20">
                  <c:v>0.15866912979926084</c:v>
                </c:pt>
                <c:pt idx="21">
                  <c:v>0.40966907765858451</c:v>
                </c:pt>
                <c:pt idx="22">
                  <c:v>0.65340726328780363</c:v>
                </c:pt>
                <c:pt idx="23">
                  <c:v>0.38343203850152108</c:v>
                </c:pt>
                <c:pt idx="24">
                  <c:v>0.63443198636084475</c:v>
                </c:pt>
                <c:pt idx="25">
                  <c:v>0.88543193422017197</c:v>
                </c:pt>
                <c:pt idx="26">
                  <c:v>0.68607837578717579</c:v>
                </c:pt>
                <c:pt idx="27">
                  <c:v>0.65761546039674101</c:v>
                </c:pt>
                <c:pt idx="28">
                  <c:v>-5.2237441545958774E-2</c:v>
                </c:pt>
                <c:pt idx="29">
                  <c:v>0.50619209577505586</c:v>
                </c:pt>
                <c:pt idx="30">
                  <c:v>0.20552807936496365</c:v>
                </c:pt>
                <c:pt idx="31">
                  <c:v>0.49670445731157642</c:v>
                </c:pt>
                <c:pt idx="32">
                  <c:v>0.50619209577505586</c:v>
                </c:pt>
                <c:pt idx="33">
                  <c:v>0.49670445731157642</c:v>
                </c:pt>
                <c:pt idx="34">
                  <c:v>2.3663666161876762E-2</c:v>
                </c:pt>
                <c:pt idx="35">
                  <c:v>0.23671306016728266</c:v>
                </c:pt>
                <c:pt idx="36">
                  <c:v>-8.07003569363971E-2</c:v>
                </c:pt>
                <c:pt idx="37">
                  <c:v>1.3131945073195563</c:v>
                </c:pt>
                <c:pt idx="38">
                  <c:v>0.51750781493761266</c:v>
                </c:pt>
                <c:pt idx="39">
                  <c:v>0.51673130033859138</c:v>
                </c:pt>
                <c:pt idx="40">
                  <c:v>2.0800671652523306E-3</c:v>
                </c:pt>
                <c:pt idx="41">
                  <c:v>-7.4075712982271114E-3</c:v>
                </c:pt>
                <c:pt idx="42">
                  <c:v>-5.4845763615624321E-2</c:v>
                </c:pt>
                <c:pt idx="43">
                  <c:v>0.42157977873654673</c:v>
                </c:pt>
                <c:pt idx="44">
                  <c:v>-0.90226426788795067</c:v>
                </c:pt>
                <c:pt idx="45">
                  <c:v>0.48571165694451324</c:v>
                </c:pt>
                <c:pt idx="46">
                  <c:v>-4.4751154164572426E-2</c:v>
                </c:pt>
                <c:pt idx="47">
                  <c:v>0.5568764697022921</c:v>
                </c:pt>
                <c:pt idx="48">
                  <c:v>0.28690124491600955</c:v>
                </c:pt>
                <c:pt idx="49">
                  <c:v>0.2774136064525301</c:v>
                </c:pt>
                <c:pt idx="50">
                  <c:v>0.25843832952557122</c:v>
                </c:pt>
                <c:pt idx="51">
                  <c:v>-0.54199970636979344</c:v>
                </c:pt>
                <c:pt idx="52">
                  <c:v>0.47928403183533419</c:v>
                </c:pt>
                <c:pt idx="53">
                  <c:v>-0.51786012724626929</c:v>
                </c:pt>
                <c:pt idx="54">
                  <c:v>-3.2553917418191247E-2</c:v>
                </c:pt>
                <c:pt idx="55">
                  <c:v>-5.1529194345150131E-2</c:v>
                </c:pt>
                <c:pt idx="56">
                  <c:v>9.0355386902476909E-2</c:v>
                </c:pt>
                <c:pt idx="57">
                  <c:v>8.0867748438997467E-2</c:v>
                </c:pt>
                <c:pt idx="58">
                  <c:v>0.27552110826913889</c:v>
                </c:pt>
                <c:pt idx="59">
                  <c:v>0.1587935643559355</c:v>
                </c:pt>
                <c:pt idx="60">
                  <c:v>-0.23739684280702633</c:v>
                </c:pt>
                <c:pt idx="61">
                  <c:v>0.77974688022116112</c:v>
                </c:pt>
                <c:pt idx="62">
                  <c:v>0.77025924175768168</c:v>
                </c:pt>
                <c:pt idx="63">
                  <c:v>-0.23482402444227901</c:v>
                </c:pt>
                <c:pt idx="64">
                  <c:v>-3.2955426884235806E-3</c:v>
                </c:pt>
                <c:pt idx="65">
                  <c:v>-1.2783181151903023E-2</c:v>
                </c:pt>
                <c:pt idx="66">
                  <c:v>-3.2955426884235806E-3</c:v>
                </c:pt>
                <c:pt idx="67">
                  <c:v>-3.1758458078861906E-2</c:v>
                </c:pt>
                <c:pt idx="68">
                  <c:v>0.24770440517090009</c:v>
                </c:pt>
                <c:pt idx="69">
                  <c:v>-4.1246096542341348E-2</c:v>
                </c:pt>
                <c:pt idx="70">
                  <c:v>0.53685529884185179</c:v>
                </c:pt>
                <c:pt idx="71">
                  <c:v>0.29697067818737466</c:v>
                </c:pt>
                <c:pt idx="72">
                  <c:v>0.24988352296186633</c:v>
                </c:pt>
                <c:pt idx="73">
                  <c:v>-0.42201882512691569</c:v>
                </c:pt>
                <c:pt idx="74">
                  <c:v>0.28222274189323926</c:v>
                </c:pt>
                <c:pt idx="75">
                  <c:v>0.54646737186200589</c:v>
                </c:pt>
                <c:pt idx="76">
                  <c:v>0.22702924654922363</c:v>
                </c:pt>
                <c:pt idx="77">
                  <c:v>3.2955129470776612E-2</c:v>
                </c:pt>
                <c:pt idx="78">
                  <c:v>0.29546742400268222</c:v>
                </c:pt>
                <c:pt idx="79">
                  <c:v>0.51845605908998849</c:v>
                </c:pt>
                <c:pt idx="80">
                  <c:v>-3.0982028946056062E-2</c:v>
                </c:pt>
                <c:pt idx="81">
                  <c:v>-5.9444944336494387E-2</c:v>
                </c:pt>
                <c:pt idx="82">
                  <c:v>0.1725797265958704</c:v>
                </c:pt>
                <c:pt idx="83">
                  <c:v>-9.7395498190412155E-2</c:v>
                </c:pt>
                <c:pt idx="84">
                  <c:v>0.15275327552656393</c:v>
                </c:pt>
                <c:pt idx="85">
                  <c:v>0.14326563706308448</c:v>
                </c:pt>
                <c:pt idx="86">
                  <c:v>-0.12670958772319807</c:v>
                </c:pt>
                <c:pt idx="87">
                  <c:v>3.4001023404258035E-2</c:v>
                </c:pt>
                <c:pt idx="88">
                  <c:v>-0.19412347815703157</c:v>
                </c:pt>
                <c:pt idx="89">
                  <c:v>0.34616034946551721</c:v>
                </c:pt>
                <c:pt idx="90">
                  <c:v>0.19538537275542467</c:v>
                </c:pt>
                <c:pt idx="91">
                  <c:v>4.7722209288796336E-2</c:v>
                </c:pt>
                <c:pt idx="92">
                  <c:v>1.925929389835801E-2</c:v>
                </c:pt>
                <c:pt idx="93">
                  <c:v>-9.2036214920767634E-3</c:v>
                </c:pt>
                <c:pt idx="94">
                  <c:v>-3.9691245091624694E-2</c:v>
                </c:pt>
                <c:pt idx="95">
                  <c:v>-4.9178883555104136E-2</c:v>
                </c:pt>
                <c:pt idx="96">
                  <c:v>-0.56101683280862957</c:v>
                </c:pt>
                <c:pt idx="97">
                  <c:v>-0.45793397955726789</c:v>
                </c:pt>
                <c:pt idx="98">
                  <c:v>-0.20693403169794067</c:v>
                </c:pt>
                <c:pt idx="99">
                  <c:v>6.669748621575522E-2</c:v>
                </c:pt>
                <c:pt idx="100">
                  <c:v>0.28923451868464056</c:v>
                </c:pt>
                <c:pt idx="101">
                  <c:v>-0.36966935103449927</c:v>
                </c:pt>
                <c:pt idx="102">
                  <c:v>-0.1103598686708942</c:v>
                </c:pt>
                <c:pt idx="103">
                  <c:v>0.14930022754768579</c:v>
                </c:pt>
                <c:pt idx="104">
                  <c:v>0.25654013299740974</c:v>
                </c:pt>
                <c:pt idx="105">
                  <c:v>0.52651535778369229</c:v>
                </c:pt>
                <c:pt idx="106">
                  <c:v>0.89787451415451791</c:v>
                </c:pt>
                <c:pt idx="107">
                  <c:v>0.40333459700429408</c:v>
                </c:pt>
                <c:pt idx="108">
                  <c:v>0.33556395098631064</c:v>
                </c:pt>
                <c:pt idx="109">
                  <c:v>0.31658867405935176</c:v>
                </c:pt>
                <c:pt idx="110">
                  <c:v>-0.2082896196432813</c:v>
                </c:pt>
                <c:pt idx="111">
                  <c:v>0.66058659370554729</c:v>
                </c:pt>
                <c:pt idx="112">
                  <c:v>0.31263689060457267</c:v>
                </c:pt>
                <c:pt idx="113">
                  <c:v>-0.17521848646453186</c:v>
                </c:pt>
                <c:pt idx="114">
                  <c:v>0.59590545989805221</c:v>
                </c:pt>
                <c:pt idx="115">
                  <c:v>0.49094714548471607</c:v>
                </c:pt>
                <c:pt idx="116">
                  <c:v>0.34490551203872855</c:v>
                </c:pt>
                <c:pt idx="117">
                  <c:v>5.5955010325485333E-2</c:v>
                </c:pt>
                <c:pt idx="118">
                  <c:v>-0.23299549138775255</c:v>
                </c:pt>
                <c:pt idx="119">
                  <c:v>-0.43655724692968256</c:v>
                </c:pt>
                <c:pt idx="120">
                  <c:v>7.4930287252444217E-2</c:v>
                </c:pt>
                <c:pt idx="121">
                  <c:v>0.22097192069843352</c:v>
                </c:pt>
                <c:pt idx="122">
                  <c:v>6.3061845255864668E-2</c:v>
                </c:pt>
                <c:pt idx="123">
                  <c:v>0.50813591019363535</c:v>
                </c:pt>
                <c:pt idx="124">
                  <c:v>-0.25151916569629407</c:v>
                </c:pt>
                <c:pt idx="125">
                  <c:v>-0.26100680415977351</c:v>
                </c:pt>
                <c:pt idx="126">
                  <c:v>-0.41263295501221364</c:v>
                </c:pt>
                <c:pt idx="127">
                  <c:v>-0.28946971955021183</c:v>
                </c:pt>
                <c:pt idx="128">
                  <c:v>-0.83027134326512453</c:v>
                </c:pt>
                <c:pt idx="129">
                  <c:v>-0.31878380908299775</c:v>
                </c:pt>
                <c:pt idx="130">
                  <c:v>-0.30844499647717072</c:v>
                </c:pt>
                <c:pt idx="131">
                  <c:v>-0.59824667233275974</c:v>
                </c:pt>
                <c:pt idx="132">
                  <c:v>-0.46176542917468311</c:v>
                </c:pt>
                <c:pt idx="133">
                  <c:v>-0.21076548131535944</c:v>
                </c:pt>
                <c:pt idx="134">
                  <c:v>-0.56815416048206302</c:v>
                </c:pt>
                <c:pt idx="135">
                  <c:v>-0.19179020438840055</c:v>
                </c:pt>
                <c:pt idx="136">
                  <c:v>-0.46176542917468311</c:v>
                </c:pt>
                <c:pt idx="137">
                  <c:v>-0.59746825001484538</c:v>
                </c:pt>
                <c:pt idx="138">
                  <c:v>2.6515357783692295E-2</c:v>
                </c:pt>
                <c:pt idx="139">
                  <c:v>-1.9763874098389422E-2</c:v>
                </c:pt>
                <c:pt idx="140">
                  <c:v>-7.6689704879266074E-2</c:v>
                </c:pt>
                <c:pt idx="141">
                  <c:v>-8.6177343342745516E-2</c:v>
                </c:pt>
                <c:pt idx="142">
                  <c:v>0.57736313036160247</c:v>
                </c:pt>
                <c:pt idx="143">
                  <c:v>-0.11699785669629215</c:v>
                </c:pt>
                <c:pt idx="144">
                  <c:v>0.13400209116303152</c:v>
                </c:pt>
                <c:pt idx="145">
                  <c:v>0.11417564009372505</c:v>
                </c:pt>
                <c:pt idx="146">
                  <c:v>0.36517558795304872</c:v>
                </c:pt>
                <c:pt idx="147">
                  <c:v>0.34620031102608984</c:v>
                </c:pt>
                <c:pt idx="148">
                  <c:v>0.33671267256261039</c:v>
                </c:pt>
                <c:pt idx="149">
                  <c:v>0.31773739563565151</c:v>
                </c:pt>
                <c:pt idx="150">
                  <c:v>0.30824975717217207</c:v>
                </c:pt>
                <c:pt idx="151">
                  <c:v>0.29876211870869618</c:v>
                </c:pt>
                <c:pt idx="152">
                  <c:v>0.28927448024521674</c:v>
                </c:pt>
                <c:pt idx="153">
                  <c:v>-0.22136187979456246</c:v>
                </c:pt>
                <c:pt idx="154">
                  <c:v>0.17033428463237854</c:v>
                </c:pt>
                <c:pt idx="155">
                  <c:v>0.1608466461688991</c:v>
                </c:pt>
                <c:pt idx="156">
                  <c:v>-0.60105287170264887</c:v>
                </c:pt>
                <c:pt idx="157">
                  <c:v>-0.60105287170264887</c:v>
                </c:pt>
                <c:pt idx="158">
                  <c:v>-0.43455735121103523</c:v>
                </c:pt>
                <c:pt idx="159">
                  <c:v>-0.23282350696280751</c:v>
                </c:pt>
                <c:pt idx="160">
                  <c:v>-0.11161312430896153</c:v>
                </c:pt>
                <c:pt idx="161">
                  <c:v>0.21739003111348332</c:v>
                </c:pt>
                <c:pt idx="162">
                  <c:v>-0.29324632892629943</c:v>
                </c:pt>
                <c:pt idx="163">
                  <c:v>0.19841475418652443</c:v>
                </c:pt>
                <c:pt idx="164">
                  <c:v>0.16995183879608966</c:v>
                </c:pt>
                <c:pt idx="165">
                  <c:v>-0.56955966437889849</c:v>
                </c:pt>
                <c:pt idx="166">
                  <c:v>-0.59802257976933326</c:v>
                </c:pt>
                <c:pt idx="167">
                  <c:v>-9.6873858193033513E-2</c:v>
                </c:pt>
                <c:pt idx="168">
                  <c:v>-0.64546077208673047</c:v>
                </c:pt>
                <c:pt idx="169">
                  <c:v>-0.17277496590086905</c:v>
                </c:pt>
                <c:pt idx="170">
                  <c:v>-0.22021315821826271</c:v>
                </c:pt>
                <c:pt idx="171">
                  <c:v>-0.58207759477568999</c:v>
                </c:pt>
                <c:pt idx="172">
                  <c:v>-0.48308897570795395</c:v>
                </c:pt>
                <c:pt idx="173">
                  <c:v>-7.7081726805701578E-2</c:v>
                </c:pt>
                <c:pt idx="174">
                  <c:v>-0.31069043844066258</c:v>
                </c:pt>
                <c:pt idx="175">
                  <c:v>-0.32017807690414202</c:v>
                </c:pt>
                <c:pt idx="176">
                  <c:v>-0.34864099229457679</c:v>
                </c:pt>
                <c:pt idx="177">
                  <c:v>-0.62110076277243742</c:v>
                </c:pt>
                <c:pt idx="178">
                  <c:v>0.79767337609490596</c:v>
                </c:pt>
                <c:pt idx="179">
                  <c:v>-0.2636346919595578</c:v>
                </c:pt>
                <c:pt idx="180">
                  <c:v>-0.60835206401836039</c:v>
                </c:pt>
                <c:pt idx="181">
                  <c:v>-0.8112511958470634</c:v>
                </c:pt>
                <c:pt idx="182">
                  <c:v>-1.0915652332391694</c:v>
                </c:pt>
                <c:pt idx="183">
                  <c:v>-0.44562971564366549</c:v>
                </c:pt>
                <c:pt idx="184">
                  <c:v>-0.96634527335914022</c:v>
                </c:pt>
                <c:pt idx="185">
                  <c:v>-0.97583291182261966</c:v>
                </c:pt>
                <c:pt idx="186">
                  <c:v>-1.0185362228540757</c:v>
                </c:pt>
                <c:pt idx="187">
                  <c:v>-1.0502028521178595</c:v>
                </c:pt>
                <c:pt idx="188">
                  <c:v>-1.0596904905813389</c:v>
                </c:pt>
                <c:pt idx="189">
                  <c:v>-2.0126245052412219</c:v>
                </c:pt>
                <c:pt idx="190">
                  <c:v>-2.4236641083439725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3B-5A42-8AD8-5A15C3A84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753120"/>
        <c:axId val="1250754768"/>
      </c:scatterChart>
      <c:valAx>
        <c:axId val="125075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Region:DOC Douro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0754768"/>
        <c:crosses val="autoZero"/>
        <c:crossBetween val="midCat"/>
      </c:valAx>
      <c:valAx>
        <c:axId val="1250754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07531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Region:DOC Alentejo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3'!$V$2:$V$192</c:f>
              <c:numCache>
                <c:formatCode>General</c:formatCode>
                <c:ptCount val="191"/>
              </c:numCache>
            </c:numRef>
          </c:xVal>
          <c:yVal>
            <c:numRef>
              <c:f>'Model 3'!$C$34:$C$224</c:f>
              <c:numCache>
                <c:formatCode>General</c:formatCode>
                <c:ptCount val="191"/>
                <c:pt idx="0">
                  <c:v>1.4266366833978559</c:v>
                </c:pt>
                <c:pt idx="1">
                  <c:v>0.5712727124402619</c:v>
                </c:pt>
                <c:pt idx="2">
                  <c:v>0.28232221072701691</c:v>
                </c:pt>
                <c:pt idx="3">
                  <c:v>-2.4395018617214497</c:v>
                </c:pt>
                <c:pt idx="4">
                  <c:v>9.0551562057058277E-2</c:v>
                </c:pt>
                <c:pt idx="5">
                  <c:v>0.46673783538100011</c:v>
                </c:pt>
                <c:pt idx="6">
                  <c:v>0.42007615766262418</c:v>
                </c:pt>
                <c:pt idx="7">
                  <c:v>-0.59878190272242549</c:v>
                </c:pt>
                <c:pt idx="8">
                  <c:v>0.54951825948264954</c:v>
                </c:pt>
                <c:pt idx="9">
                  <c:v>0.21312956545201089</c:v>
                </c:pt>
                <c:pt idx="10">
                  <c:v>0.13470157680001194</c:v>
                </c:pt>
                <c:pt idx="11">
                  <c:v>0.40766140647090054</c:v>
                </c:pt>
                <c:pt idx="12">
                  <c:v>0.38868612954394166</c:v>
                </c:pt>
                <c:pt idx="13">
                  <c:v>-0.16075195849210644</c:v>
                </c:pt>
                <c:pt idx="14">
                  <c:v>0.34124793722654445</c:v>
                </c:pt>
                <c:pt idx="15">
                  <c:v>0.32227266029958557</c:v>
                </c:pt>
                <c:pt idx="16">
                  <c:v>5.2297435513303014E-2</c:v>
                </c:pt>
                <c:pt idx="17">
                  <c:v>0.76792596798905066</c:v>
                </c:pt>
                <c:pt idx="18">
                  <c:v>-0.39996079947946228</c:v>
                </c:pt>
                <c:pt idx="19">
                  <c:v>0.17764440672621973</c:v>
                </c:pt>
                <c:pt idx="20">
                  <c:v>0.15866912979926084</c:v>
                </c:pt>
                <c:pt idx="21">
                  <c:v>0.40966907765858451</c:v>
                </c:pt>
                <c:pt idx="22">
                  <c:v>0.65340726328780363</c:v>
                </c:pt>
                <c:pt idx="23">
                  <c:v>0.38343203850152108</c:v>
                </c:pt>
                <c:pt idx="24">
                  <c:v>0.63443198636084475</c:v>
                </c:pt>
                <c:pt idx="25">
                  <c:v>0.88543193422017197</c:v>
                </c:pt>
                <c:pt idx="26">
                  <c:v>0.68607837578717579</c:v>
                </c:pt>
                <c:pt idx="27">
                  <c:v>0.65761546039674101</c:v>
                </c:pt>
                <c:pt idx="28">
                  <c:v>-5.2237441545958774E-2</c:v>
                </c:pt>
                <c:pt idx="29">
                  <c:v>0.50619209577505586</c:v>
                </c:pt>
                <c:pt idx="30">
                  <c:v>0.20552807936496365</c:v>
                </c:pt>
                <c:pt idx="31">
                  <c:v>0.49670445731157642</c:v>
                </c:pt>
                <c:pt idx="32">
                  <c:v>0.50619209577505586</c:v>
                </c:pt>
                <c:pt idx="33">
                  <c:v>0.49670445731157642</c:v>
                </c:pt>
                <c:pt idx="34">
                  <c:v>2.3663666161876762E-2</c:v>
                </c:pt>
                <c:pt idx="35">
                  <c:v>0.23671306016728266</c:v>
                </c:pt>
                <c:pt idx="36">
                  <c:v>-8.07003569363971E-2</c:v>
                </c:pt>
                <c:pt idx="37">
                  <c:v>1.3131945073195563</c:v>
                </c:pt>
                <c:pt idx="38">
                  <c:v>0.51750781493761266</c:v>
                </c:pt>
                <c:pt idx="39">
                  <c:v>0.51673130033859138</c:v>
                </c:pt>
                <c:pt idx="40">
                  <c:v>2.0800671652523306E-3</c:v>
                </c:pt>
                <c:pt idx="41">
                  <c:v>-7.4075712982271114E-3</c:v>
                </c:pt>
                <c:pt idx="42">
                  <c:v>-5.4845763615624321E-2</c:v>
                </c:pt>
                <c:pt idx="43">
                  <c:v>0.42157977873654673</c:v>
                </c:pt>
                <c:pt idx="44">
                  <c:v>-0.90226426788795067</c:v>
                </c:pt>
                <c:pt idx="45">
                  <c:v>0.48571165694451324</c:v>
                </c:pt>
                <c:pt idx="46">
                  <c:v>-4.4751154164572426E-2</c:v>
                </c:pt>
                <c:pt idx="47">
                  <c:v>0.5568764697022921</c:v>
                </c:pt>
                <c:pt idx="48">
                  <c:v>0.28690124491600955</c:v>
                </c:pt>
                <c:pt idx="49">
                  <c:v>0.2774136064525301</c:v>
                </c:pt>
                <c:pt idx="50">
                  <c:v>0.25843832952557122</c:v>
                </c:pt>
                <c:pt idx="51">
                  <c:v>-0.54199970636979344</c:v>
                </c:pt>
                <c:pt idx="52">
                  <c:v>0.47928403183533419</c:v>
                </c:pt>
                <c:pt idx="53">
                  <c:v>-0.51786012724626929</c:v>
                </c:pt>
                <c:pt idx="54">
                  <c:v>-3.2553917418191247E-2</c:v>
                </c:pt>
                <c:pt idx="55">
                  <c:v>-5.1529194345150131E-2</c:v>
                </c:pt>
                <c:pt idx="56">
                  <c:v>9.0355386902476909E-2</c:v>
                </c:pt>
                <c:pt idx="57">
                  <c:v>8.0867748438997467E-2</c:v>
                </c:pt>
                <c:pt idx="58">
                  <c:v>0.27552110826913889</c:v>
                </c:pt>
                <c:pt idx="59">
                  <c:v>0.1587935643559355</c:v>
                </c:pt>
                <c:pt idx="60">
                  <c:v>-0.23739684280702633</c:v>
                </c:pt>
                <c:pt idx="61">
                  <c:v>0.77974688022116112</c:v>
                </c:pt>
                <c:pt idx="62">
                  <c:v>0.77025924175768168</c:v>
                </c:pt>
                <c:pt idx="63">
                  <c:v>-0.23482402444227901</c:v>
                </c:pt>
                <c:pt idx="64">
                  <c:v>-3.2955426884235806E-3</c:v>
                </c:pt>
                <c:pt idx="65">
                  <c:v>-1.2783181151903023E-2</c:v>
                </c:pt>
                <c:pt idx="66">
                  <c:v>-3.2955426884235806E-3</c:v>
                </c:pt>
                <c:pt idx="67">
                  <c:v>-3.1758458078861906E-2</c:v>
                </c:pt>
                <c:pt idx="68">
                  <c:v>0.24770440517090009</c:v>
                </c:pt>
                <c:pt idx="69">
                  <c:v>-4.1246096542341348E-2</c:v>
                </c:pt>
                <c:pt idx="70">
                  <c:v>0.53685529884185179</c:v>
                </c:pt>
                <c:pt idx="71">
                  <c:v>0.29697067818737466</c:v>
                </c:pt>
                <c:pt idx="72">
                  <c:v>0.24988352296186633</c:v>
                </c:pt>
                <c:pt idx="73">
                  <c:v>-0.42201882512691569</c:v>
                </c:pt>
                <c:pt idx="74">
                  <c:v>0.28222274189323926</c:v>
                </c:pt>
                <c:pt idx="75">
                  <c:v>0.54646737186200589</c:v>
                </c:pt>
                <c:pt idx="76">
                  <c:v>0.22702924654922363</c:v>
                </c:pt>
                <c:pt idx="77">
                  <c:v>3.2955129470776612E-2</c:v>
                </c:pt>
                <c:pt idx="78">
                  <c:v>0.29546742400268222</c:v>
                </c:pt>
                <c:pt idx="79">
                  <c:v>0.51845605908998849</c:v>
                </c:pt>
                <c:pt idx="80">
                  <c:v>-3.0982028946056062E-2</c:v>
                </c:pt>
                <c:pt idx="81">
                  <c:v>-5.9444944336494387E-2</c:v>
                </c:pt>
                <c:pt idx="82">
                  <c:v>0.1725797265958704</c:v>
                </c:pt>
                <c:pt idx="83">
                  <c:v>-9.7395498190412155E-2</c:v>
                </c:pt>
                <c:pt idx="84">
                  <c:v>0.15275327552656393</c:v>
                </c:pt>
                <c:pt idx="85">
                  <c:v>0.14326563706308448</c:v>
                </c:pt>
                <c:pt idx="86">
                  <c:v>-0.12670958772319807</c:v>
                </c:pt>
                <c:pt idx="87">
                  <c:v>3.4001023404258035E-2</c:v>
                </c:pt>
                <c:pt idx="88">
                  <c:v>-0.19412347815703157</c:v>
                </c:pt>
                <c:pt idx="89">
                  <c:v>0.34616034946551721</c:v>
                </c:pt>
                <c:pt idx="90">
                  <c:v>0.19538537275542467</c:v>
                </c:pt>
                <c:pt idx="91">
                  <c:v>4.7722209288796336E-2</c:v>
                </c:pt>
                <c:pt idx="92">
                  <c:v>1.925929389835801E-2</c:v>
                </c:pt>
                <c:pt idx="93">
                  <c:v>-9.2036214920767634E-3</c:v>
                </c:pt>
                <c:pt idx="94">
                  <c:v>-3.9691245091624694E-2</c:v>
                </c:pt>
                <c:pt idx="95">
                  <c:v>-4.9178883555104136E-2</c:v>
                </c:pt>
                <c:pt idx="96">
                  <c:v>-0.56101683280862957</c:v>
                </c:pt>
                <c:pt idx="97">
                  <c:v>-0.45793397955726789</c:v>
                </c:pt>
                <c:pt idx="98">
                  <c:v>-0.20693403169794067</c:v>
                </c:pt>
                <c:pt idx="99">
                  <c:v>6.669748621575522E-2</c:v>
                </c:pt>
                <c:pt idx="100">
                  <c:v>0.28923451868464056</c:v>
                </c:pt>
                <c:pt idx="101">
                  <c:v>-0.36966935103449927</c:v>
                </c:pt>
                <c:pt idx="102">
                  <c:v>-0.1103598686708942</c:v>
                </c:pt>
                <c:pt idx="103">
                  <c:v>0.14930022754768579</c:v>
                </c:pt>
                <c:pt idx="104">
                  <c:v>0.25654013299740974</c:v>
                </c:pt>
                <c:pt idx="105">
                  <c:v>0.52651535778369229</c:v>
                </c:pt>
                <c:pt idx="106">
                  <c:v>0.89787451415451791</c:v>
                </c:pt>
                <c:pt idx="107">
                  <c:v>0.40333459700429408</c:v>
                </c:pt>
                <c:pt idx="108">
                  <c:v>0.33556395098631064</c:v>
                </c:pt>
                <c:pt idx="109">
                  <c:v>0.31658867405935176</c:v>
                </c:pt>
                <c:pt idx="110">
                  <c:v>-0.2082896196432813</c:v>
                </c:pt>
                <c:pt idx="111">
                  <c:v>0.66058659370554729</c:v>
                </c:pt>
                <c:pt idx="112">
                  <c:v>0.31263689060457267</c:v>
                </c:pt>
                <c:pt idx="113">
                  <c:v>-0.17521848646453186</c:v>
                </c:pt>
                <c:pt idx="114">
                  <c:v>0.59590545989805221</c:v>
                </c:pt>
                <c:pt idx="115">
                  <c:v>0.49094714548471607</c:v>
                </c:pt>
                <c:pt idx="116">
                  <c:v>0.34490551203872855</c:v>
                </c:pt>
                <c:pt idx="117">
                  <c:v>5.5955010325485333E-2</c:v>
                </c:pt>
                <c:pt idx="118">
                  <c:v>-0.23299549138775255</c:v>
                </c:pt>
                <c:pt idx="119">
                  <c:v>-0.43655724692968256</c:v>
                </c:pt>
                <c:pt idx="120">
                  <c:v>7.4930287252444217E-2</c:v>
                </c:pt>
                <c:pt idx="121">
                  <c:v>0.22097192069843352</c:v>
                </c:pt>
                <c:pt idx="122">
                  <c:v>6.3061845255864668E-2</c:v>
                </c:pt>
                <c:pt idx="123">
                  <c:v>0.50813591019363535</c:v>
                </c:pt>
                <c:pt idx="124">
                  <c:v>-0.25151916569629407</c:v>
                </c:pt>
                <c:pt idx="125">
                  <c:v>-0.26100680415977351</c:v>
                </c:pt>
                <c:pt idx="126">
                  <c:v>-0.41263295501221364</c:v>
                </c:pt>
                <c:pt idx="127">
                  <c:v>-0.28946971955021183</c:v>
                </c:pt>
                <c:pt idx="128">
                  <c:v>-0.83027134326512453</c:v>
                </c:pt>
                <c:pt idx="129">
                  <c:v>-0.31878380908299775</c:v>
                </c:pt>
                <c:pt idx="130">
                  <c:v>-0.30844499647717072</c:v>
                </c:pt>
                <c:pt idx="131">
                  <c:v>-0.59824667233275974</c:v>
                </c:pt>
                <c:pt idx="132">
                  <c:v>-0.46176542917468311</c:v>
                </c:pt>
                <c:pt idx="133">
                  <c:v>-0.21076548131535944</c:v>
                </c:pt>
                <c:pt idx="134">
                  <c:v>-0.56815416048206302</c:v>
                </c:pt>
                <c:pt idx="135">
                  <c:v>-0.19179020438840055</c:v>
                </c:pt>
                <c:pt idx="136">
                  <c:v>-0.46176542917468311</c:v>
                </c:pt>
                <c:pt idx="137">
                  <c:v>-0.59746825001484538</c:v>
                </c:pt>
                <c:pt idx="138">
                  <c:v>2.6515357783692295E-2</c:v>
                </c:pt>
                <c:pt idx="139">
                  <c:v>-1.9763874098389422E-2</c:v>
                </c:pt>
                <c:pt idx="140">
                  <c:v>-7.6689704879266074E-2</c:v>
                </c:pt>
                <c:pt idx="141">
                  <c:v>-8.6177343342745516E-2</c:v>
                </c:pt>
                <c:pt idx="142">
                  <c:v>0.57736313036160247</c:v>
                </c:pt>
                <c:pt idx="143">
                  <c:v>-0.11699785669629215</c:v>
                </c:pt>
                <c:pt idx="144">
                  <c:v>0.13400209116303152</c:v>
                </c:pt>
                <c:pt idx="145">
                  <c:v>0.11417564009372505</c:v>
                </c:pt>
                <c:pt idx="146">
                  <c:v>0.36517558795304872</c:v>
                </c:pt>
                <c:pt idx="147">
                  <c:v>0.34620031102608984</c:v>
                </c:pt>
                <c:pt idx="148">
                  <c:v>0.33671267256261039</c:v>
                </c:pt>
                <c:pt idx="149">
                  <c:v>0.31773739563565151</c:v>
                </c:pt>
                <c:pt idx="150">
                  <c:v>0.30824975717217207</c:v>
                </c:pt>
                <c:pt idx="151">
                  <c:v>0.29876211870869618</c:v>
                </c:pt>
                <c:pt idx="152">
                  <c:v>0.28927448024521674</c:v>
                </c:pt>
                <c:pt idx="153">
                  <c:v>-0.22136187979456246</c:v>
                </c:pt>
                <c:pt idx="154">
                  <c:v>0.17033428463237854</c:v>
                </c:pt>
                <c:pt idx="155">
                  <c:v>0.1608466461688991</c:v>
                </c:pt>
                <c:pt idx="156">
                  <c:v>-0.60105287170264887</c:v>
                </c:pt>
                <c:pt idx="157">
                  <c:v>-0.60105287170264887</c:v>
                </c:pt>
                <c:pt idx="158">
                  <c:v>-0.43455735121103523</c:v>
                </c:pt>
                <c:pt idx="159">
                  <c:v>-0.23282350696280751</c:v>
                </c:pt>
                <c:pt idx="160">
                  <c:v>-0.11161312430896153</c:v>
                </c:pt>
                <c:pt idx="161">
                  <c:v>0.21739003111348332</c:v>
                </c:pt>
                <c:pt idx="162">
                  <c:v>-0.29324632892629943</c:v>
                </c:pt>
                <c:pt idx="163">
                  <c:v>0.19841475418652443</c:v>
                </c:pt>
                <c:pt idx="164">
                  <c:v>0.16995183879608966</c:v>
                </c:pt>
                <c:pt idx="165">
                  <c:v>-0.56955966437889849</c:v>
                </c:pt>
                <c:pt idx="166">
                  <c:v>-0.59802257976933326</c:v>
                </c:pt>
                <c:pt idx="167">
                  <c:v>-9.6873858193033513E-2</c:v>
                </c:pt>
                <c:pt idx="168">
                  <c:v>-0.64546077208673047</c:v>
                </c:pt>
                <c:pt idx="169">
                  <c:v>-0.17277496590086905</c:v>
                </c:pt>
                <c:pt idx="170">
                  <c:v>-0.22021315821826271</c:v>
                </c:pt>
                <c:pt idx="171">
                  <c:v>-0.58207759477568999</c:v>
                </c:pt>
                <c:pt idx="172">
                  <c:v>-0.48308897570795395</c:v>
                </c:pt>
                <c:pt idx="173">
                  <c:v>-7.7081726805701578E-2</c:v>
                </c:pt>
                <c:pt idx="174">
                  <c:v>-0.31069043844066258</c:v>
                </c:pt>
                <c:pt idx="175">
                  <c:v>-0.32017807690414202</c:v>
                </c:pt>
                <c:pt idx="176">
                  <c:v>-0.34864099229457679</c:v>
                </c:pt>
                <c:pt idx="177">
                  <c:v>-0.62110076277243742</c:v>
                </c:pt>
                <c:pt idx="178">
                  <c:v>0.79767337609490596</c:v>
                </c:pt>
                <c:pt idx="179">
                  <c:v>-0.2636346919595578</c:v>
                </c:pt>
                <c:pt idx="180">
                  <c:v>-0.60835206401836039</c:v>
                </c:pt>
                <c:pt idx="181">
                  <c:v>-0.8112511958470634</c:v>
                </c:pt>
                <c:pt idx="182">
                  <c:v>-1.0915652332391694</c:v>
                </c:pt>
                <c:pt idx="183">
                  <c:v>-0.44562971564366549</c:v>
                </c:pt>
                <c:pt idx="184">
                  <c:v>-0.96634527335914022</c:v>
                </c:pt>
                <c:pt idx="185">
                  <c:v>-0.97583291182261966</c:v>
                </c:pt>
                <c:pt idx="186">
                  <c:v>-1.0185362228540757</c:v>
                </c:pt>
                <c:pt idx="187">
                  <c:v>-1.0502028521178595</c:v>
                </c:pt>
                <c:pt idx="188">
                  <c:v>-1.0596904905813389</c:v>
                </c:pt>
                <c:pt idx="189">
                  <c:v>-2.0126245052412219</c:v>
                </c:pt>
                <c:pt idx="190">
                  <c:v>-2.4236641083439725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6F-5545-BEE2-E03BCDDAB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569312"/>
        <c:axId val="1280570960"/>
      </c:scatterChart>
      <c:valAx>
        <c:axId val="128056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Region:DOC Alentejo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0570960"/>
        <c:crosses val="autoZero"/>
        <c:crossBetween val="midCat"/>
      </c:valAx>
      <c:valAx>
        <c:axId val="1280570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05693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Year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3'!$W$2:$W$192</c:f>
              <c:numCache>
                <c:formatCode>General</c:formatCode>
                <c:ptCount val="191"/>
              </c:numCache>
            </c:numRef>
          </c:xVal>
          <c:yVal>
            <c:numRef>
              <c:f>'Model 3'!$C$34:$C$224</c:f>
              <c:numCache>
                <c:formatCode>General</c:formatCode>
                <c:ptCount val="191"/>
                <c:pt idx="0">
                  <c:v>1.4266366833978559</c:v>
                </c:pt>
                <c:pt idx="1">
                  <c:v>0.5712727124402619</c:v>
                </c:pt>
                <c:pt idx="2">
                  <c:v>0.28232221072701691</c:v>
                </c:pt>
                <c:pt idx="3">
                  <c:v>-2.4395018617214497</c:v>
                </c:pt>
                <c:pt idx="4">
                  <c:v>9.0551562057058277E-2</c:v>
                </c:pt>
                <c:pt idx="5">
                  <c:v>0.46673783538100011</c:v>
                </c:pt>
                <c:pt idx="6">
                  <c:v>0.42007615766262418</c:v>
                </c:pt>
                <c:pt idx="7">
                  <c:v>-0.59878190272242549</c:v>
                </c:pt>
                <c:pt idx="8">
                  <c:v>0.54951825948264954</c:v>
                </c:pt>
                <c:pt idx="9">
                  <c:v>0.21312956545201089</c:v>
                </c:pt>
                <c:pt idx="10">
                  <c:v>0.13470157680001194</c:v>
                </c:pt>
                <c:pt idx="11">
                  <c:v>0.40766140647090054</c:v>
                </c:pt>
                <c:pt idx="12">
                  <c:v>0.38868612954394166</c:v>
                </c:pt>
                <c:pt idx="13">
                  <c:v>-0.16075195849210644</c:v>
                </c:pt>
                <c:pt idx="14">
                  <c:v>0.34124793722654445</c:v>
                </c:pt>
                <c:pt idx="15">
                  <c:v>0.32227266029958557</c:v>
                </c:pt>
                <c:pt idx="16">
                  <c:v>5.2297435513303014E-2</c:v>
                </c:pt>
                <c:pt idx="17">
                  <c:v>0.76792596798905066</c:v>
                </c:pt>
                <c:pt idx="18">
                  <c:v>-0.39996079947946228</c:v>
                </c:pt>
                <c:pt idx="19">
                  <c:v>0.17764440672621973</c:v>
                </c:pt>
                <c:pt idx="20">
                  <c:v>0.15866912979926084</c:v>
                </c:pt>
                <c:pt idx="21">
                  <c:v>0.40966907765858451</c:v>
                </c:pt>
                <c:pt idx="22">
                  <c:v>0.65340726328780363</c:v>
                </c:pt>
                <c:pt idx="23">
                  <c:v>0.38343203850152108</c:v>
                </c:pt>
                <c:pt idx="24">
                  <c:v>0.63443198636084475</c:v>
                </c:pt>
                <c:pt idx="25">
                  <c:v>0.88543193422017197</c:v>
                </c:pt>
                <c:pt idx="26">
                  <c:v>0.68607837578717579</c:v>
                </c:pt>
                <c:pt idx="27">
                  <c:v>0.65761546039674101</c:v>
                </c:pt>
                <c:pt idx="28">
                  <c:v>-5.2237441545958774E-2</c:v>
                </c:pt>
                <c:pt idx="29">
                  <c:v>0.50619209577505586</c:v>
                </c:pt>
                <c:pt idx="30">
                  <c:v>0.20552807936496365</c:v>
                </c:pt>
                <c:pt idx="31">
                  <c:v>0.49670445731157642</c:v>
                </c:pt>
                <c:pt idx="32">
                  <c:v>0.50619209577505586</c:v>
                </c:pt>
                <c:pt idx="33">
                  <c:v>0.49670445731157642</c:v>
                </c:pt>
                <c:pt idx="34">
                  <c:v>2.3663666161876762E-2</c:v>
                </c:pt>
                <c:pt idx="35">
                  <c:v>0.23671306016728266</c:v>
                </c:pt>
                <c:pt idx="36">
                  <c:v>-8.07003569363971E-2</c:v>
                </c:pt>
                <c:pt idx="37">
                  <c:v>1.3131945073195563</c:v>
                </c:pt>
                <c:pt idx="38">
                  <c:v>0.51750781493761266</c:v>
                </c:pt>
                <c:pt idx="39">
                  <c:v>0.51673130033859138</c:v>
                </c:pt>
                <c:pt idx="40">
                  <c:v>2.0800671652523306E-3</c:v>
                </c:pt>
                <c:pt idx="41">
                  <c:v>-7.4075712982271114E-3</c:v>
                </c:pt>
                <c:pt idx="42">
                  <c:v>-5.4845763615624321E-2</c:v>
                </c:pt>
                <c:pt idx="43">
                  <c:v>0.42157977873654673</c:v>
                </c:pt>
                <c:pt idx="44">
                  <c:v>-0.90226426788795067</c:v>
                </c:pt>
                <c:pt idx="45">
                  <c:v>0.48571165694451324</c:v>
                </c:pt>
                <c:pt idx="46">
                  <c:v>-4.4751154164572426E-2</c:v>
                </c:pt>
                <c:pt idx="47">
                  <c:v>0.5568764697022921</c:v>
                </c:pt>
                <c:pt idx="48">
                  <c:v>0.28690124491600955</c:v>
                </c:pt>
                <c:pt idx="49">
                  <c:v>0.2774136064525301</c:v>
                </c:pt>
                <c:pt idx="50">
                  <c:v>0.25843832952557122</c:v>
                </c:pt>
                <c:pt idx="51">
                  <c:v>-0.54199970636979344</c:v>
                </c:pt>
                <c:pt idx="52">
                  <c:v>0.47928403183533419</c:v>
                </c:pt>
                <c:pt idx="53">
                  <c:v>-0.51786012724626929</c:v>
                </c:pt>
                <c:pt idx="54">
                  <c:v>-3.2553917418191247E-2</c:v>
                </c:pt>
                <c:pt idx="55">
                  <c:v>-5.1529194345150131E-2</c:v>
                </c:pt>
                <c:pt idx="56">
                  <c:v>9.0355386902476909E-2</c:v>
                </c:pt>
                <c:pt idx="57">
                  <c:v>8.0867748438997467E-2</c:v>
                </c:pt>
                <c:pt idx="58">
                  <c:v>0.27552110826913889</c:v>
                </c:pt>
                <c:pt idx="59">
                  <c:v>0.1587935643559355</c:v>
                </c:pt>
                <c:pt idx="60">
                  <c:v>-0.23739684280702633</c:v>
                </c:pt>
                <c:pt idx="61">
                  <c:v>0.77974688022116112</c:v>
                </c:pt>
                <c:pt idx="62">
                  <c:v>0.77025924175768168</c:v>
                </c:pt>
                <c:pt idx="63">
                  <c:v>-0.23482402444227901</c:v>
                </c:pt>
                <c:pt idx="64">
                  <c:v>-3.2955426884235806E-3</c:v>
                </c:pt>
                <c:pt idx="65">
                  <c:v>-1.2783181151903023E-2</c:v>
                </c:pt>
                <c:pt idx="66">
                  <c:v>-3.2955426884235806E-3</c:v>
                </c:pt>
                <c:pt idx="67">
                  <c:v>-3.1758458078861906E-2</c:v>
                </c:pt>
                <c:pt idx="68">
                  <c:v>0.24770440517090009</c:v>
                </c:pt>
                <c:pt idx="69">
                  <c:v>-4.1246096542341348E-2</c:v>
                </c:pt>
                <c:pt idx="70">
                  <c:v>0.53685529884185179</c:v>
                </c:pt>
                <c:pt idx="71">
                  <c:v>0.29697067818737466</c:v>
                </c:pt>
                <c:pt idx="72">
                  <c:v>0.24988352296186633</c:v>
                </c:pt>
                <c:pt idx="73">
                  <c:v>-0.42201882512691569</c:v>
                </c:pt>
                <c:pt idx="74">
                  <c:v>0.28222274189323926</c:v>
                </c:pt>
                <c:pt idx="75">
                  <c:v>0.54646737186200589</c:v>
                </c:pt>
                <c:pt idx="76">
                  <c:v>0.22702924654922363</c:v>
                </c:pt>
                <c:pt idx="77">
                  <c:v>3.2955129470776612E-2</c:v>
                </c:pt>
                <c:pt idx="78">
                  <c:v>0.29546742400268222</c:v>
                </c:pt>
                <c:pt idx="79">
                  <c:v>0.51845605908998849</c:v>
                </c:pt>
                <c:pt idx="80">
                  <c:v>-3.0982028946056062E-2</c:v>
                </c:pt>
                <c:pt idx="81">
                  <c:v>-5.9444944336494387E-2</c:v>
                </c:pt>
                <c:pt idx="82">
                  <c:v>0.1725797265958704</c:v>
                </c:pt>
                <c:pt idx="83">
                  <c:v>-9.7395498190412155E-2</c:v>
                </c:pt>
                <c:pt idx="84">
                  <c:v>0.15275327552656393</c:v>
                </c:pt>
                <c:pt idx="85">
                  <c:v>0.14326563706308448</c:v>
                </c:pt>
                <c:pt idx="86">
                  <c:v>-0.12670958772319807</c:v>
                </c:pt>
                <c:pt idx="87">
                  <c:v>3.4001023404258035E-2</c:v>
                </c:pt>
                <c:pt idx="88">
                  <c:v>-0.19412347815703157</c:v>
                </c:pt>
                <c:pt idx="89">
                  <c:v>0.34616034946551721</c:v>
                </c:pt>
                <c:pt idx="90">
                  <c:v>0.19538537275542467</c:v>
                </c:pt>
                <c:pt idx="91">
                  <c:v>4.7722209288796336E-2</c:v>
                </c:pt>
                <c:pt idx="92">
                  <c:v>1.925929389835801E-2</c:v>
                </c:pt>
                <c:pt idx="93">
                  <c:v>-9.2036214920767634E-3</c:v>
                </c:pt>
                <c:pt idx="94">
                  <c:v>-3.9691245091624694E-2</c:v>
                </c:pt>
                <c:pt idx="95">
                  <c:v>-4.9178883555104136E-2</c:v>
                </c:pt>
                <c:pt idx="96">
                  <c:v>-0.56101683280862957</c:v>
                </c:pt>
                <c:pt idx="97">
                  <c:v>-0.45793397955726789</c:v>
                </c:pt>
                <c:pt idx="98">
                  <c:v>-0.20693403169794067</c:v>
                </c:pt>
                <c:pt idx="99">
                  <c:v>6.669748621575522E-2</c:v>
                </c:pt>
                <c:pt idx="100">
                  <c:v>0.28923451868464056</c:v>
                </c:pt>
                <c:pt idx="101">
                  <c:v>-0.36966935103449927</c:v>
                </c:pt>
                <c:pt idx="102">
                  <c:v>-0.1103598686708942</c:v>
                </c:pt>
                <c:pt idx="103">
                  <c:v>0.14930022754768579</c:v>
                </c:pt>
                <c:pt idx="104">
                  <c:v>0.25654013299740974</c:v>
                </c:pt>
                <c:pt idx="105">
                  <c:v>0.52651535778369229</c:v>
                </c:pt>
                <c:pt idx="106">
                  <c:v>0.89787451415451791</c:v>
                </c:pt>
                <c:pt idx="107">
                  <c:v>0.40333459700429408</c:v>
                </c:pt>
                <c:pt idx="108">
                  <c:v>0.33556395098631064</c:v>
                </c:pt>
                <c:pt idx="109">
                  <c:v>0.31658867405935176</c:v>
                </c:pt>
                <c:pt idx="110">
                  <c:v>-0.2082896196432813</c:v>
                </c:pt>
                <c:pt idx="111">
                  <c:v>0.66058659370554729</c:v>
                </c:pt>
                <c:pt idx="112">
                  <c:v>0.31263689060457267</c:v>
                </c:pt>
                <c:pt idx="113">
                  <c:v>-0.17521848646453186</c:v>
                </c:pt>
                <c:pt idx="114">
                  <c:v>0.59590545989805221</c:v>
                </c:pt>
                <c:pt idx="115">
                  <c:v>0.49094714548471607</c:v>
                </c:pt>
                <c:pt idx="116">
                  <c:v>0.34490551203872855</c:v>
                </c:pt>
                <c:pt idx="117">
                  <c:v>5.5955010325485333E-2</c:v>
                </c:pt>
                <c:pt idx="118">
                  <c:v>-0.23299549138775255</c:v>
                </c:pt>
                <c:pt idx="119">
                  <c:v>-0.43655724692968256</c:v>
                </c:pt>
                <c:pt idx="120">
                  <c:v>7.4930287252444217E-2</c:v>
                </c:pt>
                <c:pt idx="121">
                  <c:v>0.22097192069843352</c:v>
                </c:pt>
                <c:pt idx="122">
                  <c:v>6.3061845255864668E-2</c:v>
                </c:pt>
                <c:pt idx="123">
                  <c:v>0.50813591019363535</c:v>
                </c:pt>
                <c:pt idx="124">
                  <c:v>-0.25151916569629407</c:v>
                </c:pt>
                <c:pt idx="125">
                  <c:v>-0.26100680415977351</c:v>
                </c:pt>
                <c:pt idx="126">
                  <c:v>-0.41263295501221364</c:v>
                </c:pt>
                <c:pt idx="127">
                  <c:v>-0.28946971955021183</c:v>
                </c:pt>
                <c:pt idx="128">
                  <c:v>-0.83027134326512453</c:v>
                </c:pt>
                <c:pt idx="129">
                  <c:v>-0.31878380908299775</c:v>
                </c:pt>
                <c:pt idx="130">
                  <c:v>-0.30844499647717072</c:v>
                </c:pt>
                <c:pt idx="131">
                  <c:v>-0.59824667233275974</c:v>
                </c:pt>
                <c:pt idx="132">
                  <c:v>-0.46176542917468311</c:v>
                </c:pt>
                <c:pt idx="133">
                  <c:v>-0.21076548131535944</c:v>
                </c:pt>
                <c:pt idx="134">
                  <c:v>-0.56815416048206302</c:v>
                </c:pt>
                <c:pt idx="135">
                  <c:v>-0.19179020438840055</c:v>
                </c:pt>
                <c:pt idx="136">
                  <c:v>-0.46176542917468311</c:v>
                </c:pt>
                <c:pt idx="137">
                  <c:v>-0.59746825001484538</c:v>
                </c:pt>
                <c:pt idx="138">
                  <c:v>2.6515357783692295E-2</c:v>
                </c:pt>
                <c:pt idx="139">
                  <c:v>-1.9763874098389422E-2</c:v>
                </c:pt>
                <c:pt idx="140">
                  <c:v>-7.6689704879266074E-2</c:v>
                </c:pt>
                <c:pt idx="141">
                  <c:v>-8.6177343342745516E-2</c:v>
                </c:pt>
                <c:pt idx="142">
                  <c:v>0.57736313036160247</c:v>
                </c:pt>
                <c:pt idx="143">
                  <c:v>-0.11699785669629215</c:v>
                </c:pt>
                <c:pt idx="144">
                  <c:v>0.13400209116303152</c:v>
                </c:pt>
                <c:pt idx="145">
                  <c:v>0.11417564009372505</c:v>
                </c:pt>
                <c:pt idx="146">
                  <c:v>0.36517558795304872</c:v>
                </c:pt>
                <c:pt idx="147">
                  <c:v>0.34620031102608984</c:v>
                </c:pt>
                <c:pt idx="148">
                  <c:v>0.33671267256261039</c:v>
                </c:pt>
                <c:pt idx="149">
                  <c:v>0.31773739563565151</c:v>
                </c:pt>
                <c:pt idx="150">
                  <c:v>0.30824975717217207</c:v>
                </c:pt>
                <c:pt idx="151">
                  <c:v>0.29876211870869618</c:v>
                </c:pt>
                <c:pt idx="152">
                  <c:v>0.28927448024521674</c:v>
                </c:pt>
                <c:pt idx="153">
                  <c:v>-0.22136187979456246</c:v>
                </c:pt>
                <c:pt idx="154">
                  <c:v>0.17033428463237854</c:v>
                </c:pt>
                <c:pt idx="155">
                  <c:v>0.1608466461688991</c:v>
                </c:pt>
                <c:pt idx="156">
                  <c:v>-0.60105287170264887</c:v>
                </c:pt>
                <c:pt idx="157">
                  <c:v>-0.60105287170264887</c:v>
                </c:pt>
                <c:pt idx="158">
                  <c:v>-0.43455735121103523</c:v>
                </c:pt>
                <c:pt idx="159">
                  <c:v>-0.23282350696280751</c:v>
                </c:pt>
                <c:pt idx="160">
                  <c:v>-0.11161312430896153</c:v>
                </c:pt>
                <c:pt idx="161">
                  <c:v>0.21739003111348332</c:v>
                </c:pt>
                <c:pt idx="162">
                  <c:v>-0.29324632892629943</c:v>
                </c:pt>
                <c:pt idx="163">
                  <c:v>0.19841475418652443</c:v>
                </c:pt>
                <c:pt idx="164">
                  <c:v>0.16995183879608966</c:v>
                </c:pt>
                <c:pt idx="165">
                  <c:v>-0.56955966437889849</c:v>
                </c:pt>
                <c:pt idx="166">
                  <c:v>-0.59802257976933326</c:v>
                </c:pt>
                <c:pt idx="167">
                  <c:v>-9.6873858193033513E-2</c:v>
                </c:pt>
                <c:pt idx="168">
                  <c:v>-0.64546077208673047</c:v>
                </c:pt>
                <c:pt idx="169">
                  <c:v>-0.17277496590086905</c:v>
                </c:pt>
                <c:pt idx="170">
                  <c:v>-0.22021315821826271</c:v>
                </c:pt>
                <c:pt idx="171">
                  <c:v>-0.58207759477568999</c:v>
                </c:pt>
                <c:pt idx="172">
                  <c:v>-0.48308897570795395</c:v>
                </c:pt>
                <c:pt idx="173">
                  <c:v>-7.7081726805701578E-2</c:v>
                </c:pt>
                <c:pt idx="174">
                  <c:v>-0.31069043844066258</c:v>
                </c:pt>
                <c:pt idx="175">
                  <c:v>-0.32017807690414202</c:v>
                </c:pt>
                <c:pt idx="176">
                  <c:v>-0.34864099229457679</c:v>
                </c:pt>
                <c:pt idx="177">
                  <c:v>-0.62110076277243742</c:v>
                </c:pt>
                <c:pt idx="178">
                  <c:v>0.79767337609490596</c:v>
                </c:pt>
                <c:pt idx="179">
                  <c:v>-0.2636346919595578</c:v>
                </c:pt>
                <c:pt idx="180">
                  <c:v>-0.60835206401836039</c:v>
                </c:pt>
                <c:pt idx="181">
                  <c:v>-0.8112511958470634</c:v>
                </c:pt>
                <c:pt idx="182">
                  <c:v>-1.0915652332391694</c:v>
                </c:pt>
                <c:pt idx="183">
                  <c:v>-0.44562971564366549</c:v>
                </c:pt>
                <c:pt idx="184">
                  <c:v>-0.96634527335914022</c:v>
                </c:pt>
                <c:pt idx="185">
                  <c:v>-0.97583291182261966</c:v>
                </c:pt>
                <c:pt idx="186">
                  <c:v>-1.0185362228540757</c:v>
                </c:pt>
                <c:pt idx="187">
                  <c:v>-1.0502028521178595</c:v>
                </c:pt>
                <c:pt idx="188">
                  <c:v>-1.0596904905813389</c:v>
                </c:pt>
                <c:pt idx="189">
                  <c:v>-2.0126245052412219</c:v>
                </c:pt>
                <c:pt idx="190">
                  <c:v>-2.4236641083439725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75-7347-BD1C-F9081A887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798176"/>
        <c:axId val="1250800320"/>
      </c:scatterChart>
      <c:valAx>
        <c:axId val="125079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0800320"/>
        <c:crosses val="autoZero"/>
        <c:crossBetween val="midCat"/>
      </c:valAx>
      <c:valAx>
        <c:axId val="1250800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07981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Color:Red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3'!$X$2:$X$192</c:f>
              <c:numCache>
                <c:formatCode>General</c:formatCode>
                <c:ptCount val="191"/>
              </c:numCache>
            </c:numRef>
          </c:xVal>
          <c:yVal>
            <c:numRef>
              <c:f>'Model 3'!$C$34:$C$224</c:f>
              <c:numCache>
                <c:formatCode>General</c:formatCode>
                <c:ptCount val="191"/>
                <c:pt idx="0">
                  <c:v>1.4266366833978559</c:v>
                </c:pt>
                <c:pt idx="1">
                  <c:v>0.5712727124402619</c:v>
                </c:pt>
                <c:pt idx="2">
                  <c:v>0.28232221072701691</c:v>
                </c:pt>
                <c:pt idx="3">
                  <c:v>-2.4395018617214497</c:v>
                </c:pt>
                <c:pt idx="4">
                  <c:v>9.0551562057058277E-2</c:v>
                </c:pt>
                <c:pt idx="5">
                  <c:v>0.46673783538100011</c:v>
                </c:pt>
                <c:pt idx="6">
                  <c:v>0.42007615766262418</c:v>
                </c:pt>
                <c:pt idx="7">
                  <c:v>-0.59878190272242549</c:v>
                </c:pt>
                <c:pt idx="8">
                  <c:v>0.54951825948264954</c:v>
                </c:pt>
                <c:pt idx="9">
                  <c:v>0.21312956545201089</c:v>
                </c:pt>
                <c:pt idx="10">
                  <c:v>0.13470157680001194</c:v>
                </c:pt>
                <c:pt idx="11">
                  <c:v>0.40766140647090054</c:v>
                </c:pt>
                <c:pt idx="12">
                  <c:v>0.38868612954394166</c:v>
                </c:pt>
                <c:pt idx="13">
                  <c:v>-0.16075195849210644</c:v>
                </c:pt>
                <c:pt idx="14">
                  <c:v>0.34124793722654445</c:v>
                </c:pt>
                <c:pt idx="15">
                  <c:v>0.32227266029958557</c:v>
                </c:pt>
                <c:pt idx="16">
                  <c:v>5.2297435513303014E-2</c:v>
                </c:pt>
                <c:pt idx="17">
                  <c:v>0.76792596798905066</c:v>
                </c:pt>
                <c:pt idx="18">
                  <c:v>-0.39996079947946228</c:v>
                </c:pt>
                <c:pt idx="19">
                  <c:v>0.17764440672621973</c:v>
                </c:pt>
                <c:pt idx="20">
                  <c:v>0.15866912979926084</c:v>
                </c:pt>
                <c:pt idx="21">
                  <c:v>0.40966907765858451</c:v>
                </c:pt>
                <c:pt idx="22">
                  <c:v>0.65340726328780363</c:v>
                </c:pt>
                <c:pt idx="23">
                  <c:v>0.38343203850152108</c:v>
                </c:pt>
                <c:pt idx="24">
                  <c:v>0.63443198636084475</c:v>
                </c:pt>
                <c:pt idx="25">
                  <c:v>0.88543193422017197</c:v>
                </c:pt>
                <c:pt idx="26">
                  <c:v>0.68607837578717579</c:v>
                </c:pt>
                <c:pt idx="27">
                  <c:v>0.65761546039674101</c:v>
                </c:pt>
                <c:pt idx="28">
                  <c:v>-5.2237441545958774E-2</c:v>
                </c:pt>
                <c:pt idx="29">
                  <c:v>0.50619209577505586</c:v>
                </c:pt>
                <c:pt idx="30">
                  <c:v>0.20552807936496365</c:v>
                </c:pt>
                <c:pt idx="31">
                  <c:v>0.49670445731157642</c:v>
                </c:pt>
                <c:pt idx="32">
                  <c:v>0.50619209577505586</c:v>
                </c:pt>
                <c:pt idx="33">
                  <c:v>0.49670445731157642</c:v>
                </c:pt>
                <c:pt idx="34">
                  <c:v>2.3663666161876762E-2</c:v>
                </c:pt>
                <c:pt idx="35">
                  <c:v>0.23671306016728266</c:v>
                </c:pt>
                <c:pt idx="36">
                  <c:v>-8.07003569363971E-2</c:v>
                </c:pt>
                <c:pt idx="37">
                  <c:v>1.3131945073195563</c:v>
                </c:pt>
                <c:pt idx="38">
                  <c:v>0.51750781493761266</c:v>
                </c:pt>
                <c:pt idx="39">
                  <c:v>0.51673130033859138</c:v>
                </c:pt>
                <c:pt idx="40">
                  <c:v>2.0800671652523306E-3</c:v>
                </c:pt>
                <c:pt idx="41">
                  <c:v>-7.4075712982271114E-3</c:v>
                </c:pt>
                <c:pt idx="42">
                  <c:v>-5.4845763615624321E-2</c:v>
                </c:pt>
                <c:pt idx="43">
                  <c:v>0.42157977873654673</c:v>
                </c:pt>
                <c:pt idx="44">
                  <c:v>-0.90226426788795067</c:v>
                </c:pt>
                <c:pt idx="45">
                  <c:v>0.48571165694451324</c:v>
                </c:pt>
                <c:pt idx="46">
                  <c:v>-4.4751154164572426E-2</c:v>
                </c:pt>
                <c:pt idx="47">
                  <c:v>0.5568764697022921</c:v>
                </c:pt>
                <c:pt idx="48">
                  <c:v>0.28690124491600955</c:v>
                </c:pt>
                <c:pt idx="49">
                  <c:v>0.2774136064525301</c:v>
                </c:pt>
                <c:pt idx="50">
                  <c:v>0.25843832952557122</c:v>
                </c:pt>
                <c:pt idx="51">
                  <c:v>-0.54199970636979344</c:v>
                </c:pt>
                <c:pt idx="52">
                  <c:v>0.47928403183533419</c:v>
                </c:pt>
                <c:pt idx="53">
                  <c:v>-0.51786012724626929</c:v>
                </c:pt>
                <c:pt idx="54">
                  <c:v>-3.2553917418191247E-2</c:v>
                </c:pt>
                <c:pt idx="55">
                  <c:v>-5.1529194345150131E-2</c:v>
                </c:pt>
                <c:pt idx="56">
                  <c:v>9.0355386902476909E-2</c:v>
                </c:pt>
                <c:pt idx="57">
                  <c:v>8.0867748438997467E-2</c:v>
                </c:pt>
                <c:pt idx="58">
                  <c:v>0.27552110826913889</c:v>
                </c:pt>
                <c:pt idx="59">
                  <c:v>0.1587935643559355</c:v>
                </c:pt>
                <c:pt idx="60">
                  <c:v>-0.23739684280702633</c:v>
                </c:pt>
                <c:pt idx="61">
                  <c:v>0.77974688022116112</c:v>
                </c:pt>
                <c:pt idx="62">
                  <c:v>0.77025924175768168</c:v>
                </c:pt>
                <c:pt idx="63">
                  <c:v>-0.23482402444227901</c:v>
                </c:pt>
                <c:pt idx="64">
                  <c:v>-3.2955426884235806E-3</c:v>
                </c:pt>
                <c:pt idx="65">
                  <c:v>-1.2783181151903023E-2</c:v>
                </c:pt>
                <c:pt idx="66">
                  <c:v>-3.2955426884235806E-3</c:v>
                </c:pt>
                <c:pt idx="67">
                  <c:v>-3.1758458078861906E-2</c:v>
                </c:pt>
                <c:pt idx="68">
                  <c:v>0.24770440517090009</c:v>
                </c:pt>
                <c:pt idx="69">
                  <c:v>-4.1246096542341348E-2</c:v>
                </c:pt>
                <c:pt idx="70">
                  <c:v>0.53685529884185179</c:v>
                </c:pt>
                <c:pt idx="71">
                  <c:v>0.29697067818737466</c:v>
                </c:pt>
                <c:pt idx="72">
                  <c:v>0.24988352296186633</c:v>
                </c:pt>
                <c:pt idx="73">
                  <c:v>-0.42201882512691569</c:v>
                </c:pt>
                <c:pt idx="74">
                  <c:v>0.28222274189323926</c:v>
                </c:pt>
                <c:pt idx="75">
                  <c:v>0.54646737186200589</c:v>
                </c:pt>
                <c:pt idx="76">
                  <c:v>0.22702924654922363</c:v>
                </c:pt>
                <c:pt idx="77">
                  <c:v>3.2955129470776612E-2</c:v>
                </c:pt>
                <c:pt idx="78">
                  <c:v>0.29546742400268222</c:v>
                </c:pt>
                <c:pt idx="79">
                  <c:v>0.51845605908998849</c:v>
                </c:pt>
                <c:pt idx="80">
                  <c:v>-3.0982028946056062E-2</c:v>
                </c:pt>
                <c:pt idx="81">
                  <c:v>-5.9444944336494387E-2</c:v>
                </c:pt>
                <c:pt idx="82">
                  <c:v>0.1725797265958704</c:v>
                </c:pt>
                <c:pt idx="83">
                  <c:v>-9.7395498190412155E-2</c:v>
                </c:pt>
                <c:pt idx="84">
                  <c:v>0.15275327552656393</c:v>
                </c:pt>
                <c:pt idx="85">
                  <c:v>0.14326563706308448</c:v>
                </c:pt>
                <c:pt idx="86">
                  <c:v>-0.12670958772319807</c:v>
                </c:pt>
                <c:pt idx="87">
                  <c:v>3.4001023404258035E-2</c:v>
                </c:pt>
                <c:pt idx="88">
                  <c:v>-0.19412347815703157</c:v>
                </c:pt>
                <c:pt idx="89">
                  <c:v>0.34616034946551721</c:v>
                </c:pt>
                <c:pt idx="90">
                  <c:v>0.19538537275542467</c:v>
                </c:pt>
                <c:pt idx="91">
                  <c:v>4.7722209288796336E-2</c:v>
                </c:pt>
                <c:pt idx="92">
                  <c:v>1.925929389835801E-2</c:v>
                </c:pt>
                <c:pt idx="93">
                  <c:v>-9.2036214920767634E-3</c:v>
                </c:pt>
                <c:pt idx="94">
                  <c:v>-3.9691245091624694E-2</c:v>
                </c:pt>
                <c:pt idx="95">
                  <c:v>-4.9178883555104136E-2</c:v>
                </c:pt>
                <c:pt idx="96">
                  <c:v>-0.56101683280862957</c:v>
                </c:pt>
                <c:pt idx="97">
                  <c:v>-0.45793397955726789</c:v>
                </c:pt>
                <c:pt idx="98">
                  <c:v>-0.20693403169794067</c:v>
                </c:pt>
                <c:pt idx="99">
                  <c:v>6.669748621575522E-2</c:v>
                </c:pt>
                <c:pt idx="100">
                  <c:v>0.28923451868464056</c:v>
                </c:pt>
                <c:pt idx="101">
                  <c:v>-0.36966935103449927</c:v>
                </c:pt>
                <c:pt idx="102">
                  <c:v>-0.1103598686708942</c:v>
                </c:pt>
                <c:pt idx="103">
                  <c:v>0.14930022754768579</c:v>
                </c:pt>
                <c:pt idx="104">
                  <c:v>0.25654013299740974</c:v>
                </c:pt>
                <c:pt idx="105">
                  <c:v>0.52651535778369229</c:v>
                </c:pt>
                <c:pt idx="106">
                  <c:v>0.89787451415451791</c:v>
                </c:pt>
                <c:pt idx="107">
                  <c:v>0.40333459700429408</c:v>
                </c:pt>
                <c:pt idx="108">
                  <c:v>0.33556395098631064</c:v>
                </c:pt>
                <c:pt idx="109">
                  <c:v>0.31658867405935176</c:v>
                </c:pt>
                <c:pt idx="110">
                  <c:v>-0.2082896196432813</c:v>
                </c:pt>
                <c:pt idx="111">
                  <c:v>0.66058659370554729</c:v>
                </c:pt>
                <c:pt idx="112">
                  <c:v>0.31263689060457267</c:v>
                </c:pt>
                <c:pt idx="113">
                  <c:v>-0.17521848646453186</c:v>
                </c:pt>
                <c:pt idx="114">
                  <c:v>0.59590545989805221</c:v>
                </c:pt>
                <c:pt idx="115">
                  <c:v>0.49094714548471607</c:v>
                </c:pt>
                <c:pt idx="116">
                  <c:v>0.34490551203872855</c:v>
                </c:pt>
                <c:pt idx="117">
                  <c:v>5.5955010325485333E-2</c:v>
                </c:pt>
                <c:pt idx="118">
                  <c:v>-0.23299549138775255</c:v>
                </c:pt>
                <c:pt idx="119">
                  <c:v>-0.43655724692968256</c:v>
                </c:pt>
                <c:pt idx="120">
                  <c:v>7.4930287252444217E-2</c:v>
                </c:pt>
                <c:pt idx="121">
                  <c:v>0.22097192069843352</c:v>
                </c:pt>
                <c:pt idx="122">
                  <c:v>6.3061845255864668E-2</c:v>
                </c:pt>
                <c:pt idx="123">
                  <c:v>0.50813591019363535</c:v>
                </c:pt>
                <c:pt idx="124">
                  <c:v>-0.25151916569629407</c:v>
                </c:pt>
                <c:pt idx="125">
                  <c:v>-0.26100680415977351</c:v>
                </c:pt>
                <c:pt idx="126">
                  <c:v>-0.41263295501221364</c:v>
                </c:pt>
                <c:pt idx="127">
                  <c:v>-0.28946971955021183</c:v>
                </c:pt>
                <c:pt idx="128">
                  <c:v>-0.83027134326512453</c:v>
                </c:pt>
                <c:pt idx="129">
                  <c:v>-0.31878380908299775</c:v>
                </c:pt>
                <c:pt idx="130">
                  <c:v>-0.30844499647717072</c:v>
                </c:pt>
                <c:pt idx="131">
                  <c:v>-0.59824667233275974</c:v>
                </c:pt>
                <c:pt idx="132">
                  <c:v>-0.46176542917468311</c:v>
                </c:pt>
                <c:pt idx="133">
                  <c:v>-0.21076548131535944</c:v>
                </c:pt>
                <c:pt idx="134">
                  <c:v>-0.56815416048206302</c:v>
                </c:pt>
                <c:pt idx="135">
                  <c:v>-0.19179020438840055</c:v>
                </c:pt>
                <c:pt idx="136">
                  <c:v>-0.46176542917468311</c:v>
                </c:pt>
                <c:pt idx="137">
                  <c:v>-0.59746825001484538</c:v>
                </c:pt>
                <c:pt idx="138">
                  <c:v>2.6515357783692295E-2</c:v>
                </c:pt>
                <c:pt idx="139">
                  <c:v>-1.9763874098389422E-2</c:v>
                </c:pt>
                <c:pt idx="140">
                  <c:v>-7.6689704879266074E-2</c:v>
                </c:pt>
                <c:pt idx="141">
                  <c:v>-8.6177343342745516E-2</c:v>
                </c:pt>
                <c:pt idx="142">
                  <c:v>0.57736313036160247</c:v>
                </c:pt>
                <c:pt idx="143">
                  <c:v>-0.11699785669629215</c:v>
                </c:pt>
                <c:pt idx="144">
                  <c:v>0.13400209116303152</c:v>
                </c:pt>
                <c:pt idx="145">
                  <c:v>0.11417564009372505</c:v>
                </c:pt>
                <c:pt idx="146">
                  <c:v>0.36517558795304872</c:v>
                </c:pt>
                <c:pt idx="147">
                  <c:v>0.34620031102608984</c:v>
                </c:pt>
                <c:pt idx="148">
                  <c:v>0.33671267256261039</c:v>
                </c:pt>
                <c:pt idx="149">
                  <c:v>0.31773739563565151</c:v>
                </c:pt>
                <c:pt idx="150">
                  <c:v>0.30824975717217207</c:v>
                </c:pt>
                <c:pt idx="151">
                  <c:v>0.29876211870869618</c:v>
                </c:pt>
                <c:pt idx="152">
                  <c:v>0.28927448024521674</c:v>
                </c:pt>
                <c:pt idx="153">
                  <c:v>-0.22136187979456246</c:v>
                </c:pt>
                <c:pt idx="154">
                  <c:v>0.17033428463237854</c:v>
                </c:pt>
                <c:pt idx="155">
                  <c:v>0.1608466461688991</c:v>
                </c:pt>
                <c:pt idx="156">
                  <c:v>-0.60105287170264887</c:v>
                </c:pt>
                <c:pt idx="157">
                  <c:v>-0.60105287170264887</c:v>
                </c:pt>
                <c:pt idx="158">
                  <c:v>-0.43455735121103523</c:v>
                </c:pt>
                <c:pt idx="159">
                  <c:v>-0.23282350696280751</c:v>
                </c:pt>
                <c:pt idx="160">
                  <c:v>-0.11161312430896153</c:v>
                </c:pt>
                <c:pt idx="161">
                  <c:v>0.21739003111348332</c:v>
                </c:pt>
                <c:pt idx="162">
                  <c:v>-0.29324632892629943</c:v>
                </c:pt>
                <c:pt idx="163">
                  <c:v>0.19841475418652443</c:v>
                </c:pt>
                <c:pt idx="164">
                  <c:v>0.16995183879608966</c:v>
                </c:pt>
                <c:pt idx="165">
                  <c:v>-0.56955966437889849</c:v>
                </c:pt>
                <c:pt idx="166">
                  <c:v>-0.59802257976933326</c:v>
                </c:pt>
                <c:pt idx="167">
                  <c:v>-9.6873858193033513E-2</c:v>
                </c:pt>
                <c:pt idx="168">
                  <c:v>-0.64546077208673047</c:v>
                </c:pt>
                <c:pt idx="169">
                  <c:v>-0.17277496590086905</c:v>
                </c:pt>
                <c:pt idx="170">
                  <c:v>-0.22021315821826271</c:v>
                </c:pt>
                <c:pt idx="171">
                  <c:v>-0.58207759477568999</c:v>
                </c:pt>
                <c:pt idx="172">
                  <c:v>-0.48308897570795395</c:v>
                </c:pt>
                <c:pt idx="173">
                  <c:v>-7.7081726805701578E-2</c:v>
                </c:pt>
                <c:pt idx="174">
                  <c:v>-0.31069043844066258</c:v>
                </c:pt>
                <c:pt idx="175">
                  <c:v>-0.32017807690414202</c:v>
                </c:pt>
                <c:pt idx="176">
                  <c:v>-0.34864099229457679</c:v>
                </c:pt>
                <c:pt idx="177">
                  <c:v>-0.62110076277243742</c:v>
                </c:pt>
                <c:pt idx="178">
                  <c:v>0.79767337609490596</c:v>
                </c:pt>
                <c:pt idx="179">
                  <c:v>-0.2636346919595578</c:v>
                </c:pt>
                <c:pt idx="180">
                  <c:v>-0.60835206401836039</c:v>
                </c:pt>
                <c:pt idx="181">
                  <c:v>-0.8112511958470634</c:v>
                </c:pt>
                <c:pt idx="182">
                  <c:v>-1.0915652332391694</c:v>
                </c:pt>
                <c:pt idx="183">
                  <c:v>-0.44562971564366549</c:v>
                </c:pt>
                <c:pt idx="184">
                  <c:v>-0.96634527335914022</c:v>
                </c:pt>
                <c:pt idx="185">
                  <c:v>-0.97583291182261966</c:v>
                </c:pt>
                <c:pt idx="186">
                  <c:v>-1.0185362228540757</c:v>
                </c:pt>
                <c:pt idx="187">
                  <c:v>-1.0502028521178595</c:v>
                </c:pt>
                <c:pt idx="188">
                  <c:v>-1.0596904905813389</c:v>
                </c:pt>
                <c:pt idx="189">
                  <c:v>-2.0126245052412219</c:v>
                </c:pt>
                <c:pt idx="190">
                  <c:v>-2.4236641083439725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77-A240-B221-DD1A87B13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320832"/>
        <c:axId val="1279322480"/>
      </c:scatterChart>
      <c:valAx>
        <c:axId val="127932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Color:Red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9322480"/>
        <c:crosses val="autoZero"/>
        <c:crossBetween val="midCat"/>
      </c:valAx>
      <c:valAx>
        <c:axId val="1279322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93208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AlcoholPercentage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3'!$Y$2:$Y$192</c:f>
              <c:numCache>
                <c:formatCode>General</c:formatCode>
                <c:ptCount val="191"/>
              </c:numCache>
            </c:numRef>
          </c:xVal>
          <c:yVal>
            <c:numRef>
              <c:f>'Model 3'!$C$34:$C$224</c:f>
              <c:numCache>
                <c:formatCode>General</c:formatCode>
                <c:ptCount val="191"/>
                <c:pt idx="0">
                  <c:v>1.4266366833978559</c:v>
                </c:pt>
                <c:pt idx="1">
                  <c:v>0.5712727124402619</c:v>
                </c:pt>
                <c:pt idx="2">
                  <c:v>0.28232221072701691</c:v>
                </c:pt>
                <c:pt idx="3">
                  <c:v>-2.4395018617214497</c:v>
                </c:pt>
                <c:pt idx="4">
                  <c:v>9.0551562057058277E-2</c:v>
                </c:pt>
                <c:pt idx="5">
                  <c:v>0.46673783538100011</c:v>
                </c:pt>
                <c:pt idx="6">
                  <c:v>0.42007615766262418</c:v>
                </c:pt>
                <c:pt idx="7">
                  <c:v>-0.59878190272242549</c:v>
                </c:pt>
                <c:pt idx="8">
                  <c:v>0.54951825948264954</c:v>
                </c:pt>
                <c:pt idx="9">
                  <c:v>0.21312956545201089</c:v>
                </c:pt>
                <c:pt idx="10">
                  <c:v>0.13470157680001194</c:v>
                </c:pt>
                <c:pt idx="11">
                  <c:v>0.40766140647090054</c:v>
                </c:pt>
                <c:pt idx="12">
                  <c:v>0.38868612954394166</c:v>
                </c:pt>
                <c:pt idx="13">
                  <c:v>-0.16075195849210644</c:v>
                </c:pt>
                <c:pt idx="14">
                  <c:v>0.34124793722654445</c:v>
                </c:pt>
                <c:pt idx="15">
                  <c:v>0.32227266029958557</c:v>
                </c:pt>
                <c:pt idx="16">
                  <c:v>5.2297435513303014E-2</c:v>
                </c:pt>
                <c:pt idx="17">
                  <c:v>0.76792596798905066</c:v>
                </c:pt>
                <c:pt idx="18">
                  <c:v>-0.39996079947946228</c:v>
                </c:pt>
                <c:pt idx="19">
                  <c:v>0.17764440672621973</c:v>
                </c:pt>
                <c:pt idx="20">
                  <c:v>0.15866912979926084</c:v>
                </c:pt>
                <c:pt idx="21">
                  <c:v>0.40966907765858451</c:v>
                </c:pt>
                <c:pt idx="22">
                  <c:v>0.65340726328780363</c:v>
                </c:pt>
                <c:pt idx="23">
                  <c:v>0.38343203850152108</c:v>
                </c:pt>
                <c:pt idx="24">
                  <c:v>0.63443198636084475</c:v>
                </c:pt>
                <c:pt idx="25">
                  <c:v>0.88543193422017197</c:v>
                </c:pt>
                <c:pt idx="26">
                  <c:v>0.68607837578717579</c:v>
                </c:pt>
                <c:pt idx="27">
                  <c:v>0.65761546039674101</c:v>
                </c:pt>
                <c:pt idx="28">
                  <c:v>-5.2237441545958774E-2</c:v>
                </c:pt>
                <c:pt idx="29">
                  <c:v>0.50619209577505586</c:v>
                </c:pt>
                <c:pt idx="30">
                  <c:v>0.20552807936496365</c:v>
                </c:pt>
                <c:pt idx="31">
                  <c:v>0.49670445731157642</c:v>
                </c:pt>
                <c:pt idx="32">
                  <c:v>0.50619209577505586</c:v>
                </c:pt>
                <c:pt idx="33">
                  <c:v>0.49670445731157642</c:v>
                </c:pt>
                <c:pt idx="34">
                  <c:v>2.3663666161876762E-2</c:v>
                </c:pt>
                <c:pt idx="35">
                  <c:v>0.23671306016728266</c:v>
                </c:pt>
                <c:pt idx="36">
                  <c:v>-8.07003569363971E-2</c:v>
                </c:pt>
                <c:pt idx="37">
                  <c:v>1.3131945073195563</c:v>
                </c:pt>
                <c:pt idx="38">
                  <c:v>0.51750781493761266</c:v>
                </c:pt>
                <c:pt idx="39">
                  <c:v>0.51673130033859138</c:v>
                </c:pt>
                <c:pt idx="40">
                  <c:v>2.0800671652523306E-3</c:v>
                </c:pt>
                <c:pt idx="41">
                  <c:v>-7.4075712982271114E-3</c:v>
                </c:pt>
                <c:pt idx="42">
                  <c:v>-5.4845763615624321E-2</c:v>
                </c:pt>
                <c:pt idx="43">
                  <c:v>0.42157977873654673</c:v>
                </c:pt>
                <c:pt idx="44">
                  <c:v>-0.90226426788795067</c:v>
                </c:pt>
                <c:pt idx="45">
                  <c:v>0.48571165694451324</c:v>
                </c:pt>
                <c:pt idx="46">
                  <c:v>-4.4751154164572426E-2</c:v>
                </c:pt>
                <c:pt idx="47">
                  <c:v>0.5568764697022921</c:v>
                </c:pt>
                <c:pt idx="48">
                  <c:v>0.28690124491600955</c:v>
                </c:pt>
                <c:pt idx="49">
                  <c:v>0.2774136064525301</c:v>
                </c:pt>
                <c:pt idx="50">
                  <c:v>0.25843832952557122</c:v>
                </c:pt>
                <c:pt idx="51">
                  <c:v>-0.54199970636979344</c:v>
                </c:pt>
                <c:pt idx="52">
                  <c:v>0.47928403183533419</c:v>
                </c:pt>
                <c:pt idx="53">
                  <c:v>-0.51786012724626929</c:v>
                </c:pt>
                <c:pt idx="54">
                  <c:v>-3.2553917418191247E-2</c:v>
                </c:pt>
                <c:pt idx="55">
                  <c:v>-5.1529194345150131E-2</c:v>
                </c:pt>
                <c:pt idx="56">
                  <c:v>9.0355386902476909E-2</c:v>
                </c:pt>
                <c:pt idx="57">
                  <c:v>8.0867748438997467E-2</c:v>
                </c:pt>
                <c:pt idx="58">
                  <c:v>0.27552110826913889</c:v>
                </c:pt>
                <c:pt idx="59">
                  <c:v>0.1587935643559355</c:v>
                </c:pt>
                <c:pt idx="60">
                  <c:v>-0.23739684280702633</c:v>
                </c:pt>
                <c:pt idx="61">
                  <c:v>0.77974688022116112</c:v>
                </c:pt>
                <c:pt idx="62">
                  <c:v>0.77025924175768168</c:v>
                </c:pt>
                <c:pt idx="63">
                  <c:v>-0.23482402444227901</c:v>
                </c:pt>
                <c:pt idx="64">
                  <c:v>-3.2955426884235806E-3</c:v>
                </c:pt>
                <c:pt idx="65">
                  <c:v>-1.2783181151903023E-2</c:v>
                </c:pt>
                <c:pt idx="66">
                  <c:v>-3.2955426884235806E-3</c:v>
                </c:pt>
                <c:pt idx="67">
                  <c:v>-3.1758458078861906E-2</c:v>
                </c:pt>
                <c:pt idx="68">
                  <c:v>0.24770440517090009</c:v>
                </c:pt>
                <c:pt idx="69">
                  <c:v>-4.1246096542341348E-2</c:v>
                </c:pt>
                <c:pt idx="70">
                  <c:v>0.53685529884185179</c:v>
                </c:pt>
                <c:pt idx="71">
                  <c:v>0.29697067818737466</c:v>
                </c:pt>
                <c:pt idx="72">
                  <c:v>0.24988352296186633</c:v>
                </c:pt>
                <c:pt idx="73">
                  <c:v>-0.42201882512691569</c:v>
                </c:pt>
                <c:pt idx="74">
                  <c:v>0.28222274189323926</c:v>
                </c:pt>
                <c:pt idx="75">
                  <c:v>0.54646737186200589</c:v>
                </c:pt>
                <c:pt idx="76">
                  <c:v>0.22702924654922363</c:v>
                </c:pt>
                <c:pt idx="77">
                  <c:v>3.2955129470776612E-2</c:v>
                </c:pt>
                <c:pt idx="78">
                  <c:v>0.29546742400268222</c:v>
                </c:pt>
                <c:pt idx="79">
                  <c:v>0.51845605908998849</c:v>
                </c:pt>
                <c:pt idx="80">
                  <c:v>-3.0982028946056062E-2</c:v>
                </c:pt>
                <c:pt idx="81">
                  <c:v>-5.9444944336494387E-2</c:v>
                </c:pt>
                <c:pt idx="82">
                  <c:v>0.1725797265958704</c:v>
                </c:pt>
                <c:pt idx="83">
                  <c:v>-9.7395498190412155E-2</c:v>
                </c:pt>
                <c:pt idx="84">
                  <c:v>0.15275327552656393</c:v>
                </c:pt>
                <c:pt idx="85">
                  <c:v>0.14326563706308448</c:v>
                </c:pt>
                <c:pt idx="86">
                  <c:v>-0.12670958772319807</c:v>
                </c:pt>
                <c:pt idx="87">
                  <c:v>3.4001023404258035E-2</c:v>
                </c:pt>
                <c:pt idx="88">
                  <c:v>-0.19412347815703157</c:v>
                </c:pt>
                <c:pt idx="89">
                  <c:v>0.34616034946551721</c:v>
                </c:pt>
                <c:pt idx="90">
                  <c:v>0.19538537275542467</c:v>
                </c:pt>
                <c:pt idx="91">
                  <c:v>4.7722209288796336E-2</c:v>
                </c:pt>
                <c:pt idx="92">
                  <c:v>1.925929389835801E-2</c:v>
                </c:pt>
                <c:pt idx="93">
                  <c:v>-9.2036214920767634E-3</c:v>
                </c:pt>
                <c:pt idx="94">
                  <c:v>-3.9691245091624694E-2</c:v>
                </c:pt>
                <c:pt idx="95">
                  <c:v>-4.9178883555104136E-2</c:v>
                </c:pt>
                <c:pt idx="96">
                  <c:v>-0.56101683280862957</c:v>
                </c:pt>
                <c:pt idx="97">
                  <c:v>-0.45793397955726789</c:v>
                </c:pt>
                <c:pt idx="98">
                  <c:v>-0.20693403169794067</c:v>
                </c:pt>
                <c:pt idx="99">
                  <c:v>6.669748621575522E-2</c:v>
                </c:pt>
                <c:pt idx="100">
                  <c:v>0.28923451868464056</c:v>
                </c:pt>
                <c:pt idx="101">
                  <c:v>-0.36966935103449927</c:v>
                </c:pt>
                <c:pt idx="102">
                  <c:v>-0.1103598686708942</c:v>
                </c:pt>
                <c:pt idx="103">
                  <c:v>0.14930022754768579</c:v>
                </c:pt>
                <c:pt idx="104">
                  <c:v>0.25654013299740974</c:v>
                </c:pt>
                <c:pt idx="105">
                  <c:v>0.52651535778369229</c:v>
                </c:pt>
                <c:pt idx="106">
                  <c:v>0.89787451415451791</c:v>
                </c:pt>
                <c:pt idx="107">
                  <c:v>0.40333459700429408</c:v>
                </c:pt>
                <c:pt idx="108">
                  <c:v>0.33556395098631064</c:v>
                </c:pt>
                <c:pt idx="109">
                  <c:v>0.31658867405935176</c:v>
                </c:pt>
                <c:pt idx="110">
                  <c:v>-0.2082896196432813</c:v>
                </c:pt>
                <c:pt idx="111">
                  <c:v>0.66058659370554729</c:v>
                </c:pt>
                <c:pt idx="112">
                  <c:v>0.31263689060457267</c:v>
                </c:pt>
                <c:pt idx="113">
                  <c:v>-0.17521848646453186</c:v>
                </c:pt>
                <c:pt idx="114">
                  <c:v>0.59590545989805221</c:v>
                </c:pt>
                <c:pt idx="115">
                  <c:v>0.49094714548471607</c:v>
                </c:pt>
                <c:pt idx="116">
                  <c:v>0.34490551203872855</c:v>
                </c:pt>
                <c:pt idx="117">
                  <c:v>5.5955010325485333E-2</c:v>
                </c:pt>
                <c:pt idx="118">
                  <c:v>-0.23299549138775255</c:v>
                </c:pt>
                <c:pt idx="119">
                  <c:v>-0.43655724692968256</c:v>
                </c:pt>
                <c:pt idx="120">
                  <c:v>7.4930287252444217E-2</c:v>
                </c:pt>
                <c:pt idx="121">
                  <c:v>0.22097192069843352</c:v>
                </c:pt>
                <c:pt idx="122">
                  <c:v>6.3061845255864668E-2</c:v>
                </c:pt>
                <c:pt idx="123">
                  <c:v>0.50813591019363535</c:v>
                </c:pt>
                <c:pt idx="124">
                  <c:v>-0.25151916569629407</c:v>
                </c:pt>
                <c:pt idx="125">
                  <c:v>-0.26100680415977351</c:v>
                </c:pt>
                <c:pt idx="126">
                  <c:v>-0.41263295501221364</c:v>
                </c:pt>
                <c:pt idx="127">
                  <c:v>-0.28946971955021183</c:v>
                </c:pt>
                <c:pt idx="128">
                  <c:v>-0.83027134326512453</c:v>
                </c:pt>
                <c:pt idx="129">
                  <c:v>-0.31878380908299775</c:v>
                </c:pt>
                <c:pt idx="130">
                  <c:v>-0.30844499647717072</c:v>
                </c:pt>
                <c:pt idx="131">
                  <c:v>-0.59824667233275974</c:v>
                </c:pt>
                <c:pt idx="132">
                  <c:v>-0.46176542917468311</c:v>
                </c:pt>
                <c:pt idx="133">
                  <c:v>-0.21076548131535944</c:v>
                </c:pt>
                <c:pt idx="134">
                  <c:v>-0.56815416048206302</c:v>
                </c:pt>
                <c:pt idx="135">
                  <c:v>-0.19179020438840055</c:v>
                </c:pt>
                <c:pt idx="136">
                  <c:v>-0.46176542917468311</c:v>
                </c:pt>
                <c:pt idx="137">
                  <c:v>-0.59746825001484538</c:v>
                </c:pt>
                <c:pt idx="138">
                  <c:v>2.6515357783692295E-2</c:v>
                </c:pt>
                <c:pt idx="139">
                  <c:v>-1.9763874098389422E-2</c:v>
                </c:pt>
                <c:pt idx="140">
                  <c:v>-7.6689704879266074E-2</c:v>
                </c:pt>
                <c:pt idx="141">
                  <c:v>-8.6177343342745516E-2</c:v>
                </c:pt>
                <c:pt idx="142">
                  <c:v>0.57736313036160247</c:v>
                </c:pt>
                <c:pt idx="143">
                  <c:v>-0.11699785669629215</c:v>
                </c:pt>
                <c:pt idx="144">
                  <c:v>0.13400209116303152</c:v>
                </c:pt>
                <c:pt idx="145">
                  <c:v>0.11417564009372505</c:v>
                </c:pt>
                <c:pt idx="146">
                  <c:v>0.36517558795304872</c:v>
                </c:pt>
                <c:pt idx="147">
                  <c:v>0.34620031102608984</c:v>
                </c:pt>
                <c:pt idx="148">
                  <c:v>0.33671267256261039</c:v>
                </c:pt>
                <c:pt idx="149">
                  <c:v>0.31773739563565151</c:v>
                </c:pt>
                <c:pt idx="150">
                  <c:v>0.30824975717217207</c:v>
                </c:pt>
                <c:pt idx="151">
                  <c:v>0.29876211870869618</c:v>
                </c:pt>
                <c:pt idx="152">
                  <c:v>0.28927448024521674</c:v>
                </c:pt>
                <c:pt idx="153">
                  <c:v>-0.22136187979456246</c:v>
                </c:pt>
                <c:pt idx="154">
                  <c:v>0.17033428463237854</c:v>
                </c:pt>
                <c:pt idx="155">
                  <c:v>0.1608466461688991</c:v>
                </c:pt>
                <c:pt idx="156">
                  <c:v>-0.60105287170264887</c:v>
                </c:pt>
                <c:pt idx="157">
                  <c:v>-0.60105287170264887</c:v>
                </c:pt>
                <c:pt idx="158">
                  <c:v>-0.43455735121103523</c:v>
                </c:pt>
                <c:pt idx="159">
                  <c:v>-0.23282350696280751</c:v>
                </c:pt>
                <c:pt idx="160">
                  <c:v>-0.11161312430896153</c:v>
                </c:pt>
                <c:pt idx="161">
                  <c:v>0.21739003111348332</c:v>
                </c:pt>
                <c:pt idx="162">
                  <c:v>-0.29324632892629943</c:v>
                </c:pt>
                <c:pt idx="163">
                  <c:v>0.19841475418652443</c:v>
                </c:pt>
                <c:pt idx="164">
                  <c:v>0.16995183879608966</c:v>
                </c:pt>
                <c:pt idx="165">
                  <c:v>-0.56955966437889849</c:v>
                </c:pt>
                <c:pt idx="166">
                  <c:v>-0.59802257976933326</c:v>
                </c:pt>
                <c:pt idx="167">
                  <c:v>-9.6873858193033513E-2</c:v>
                </c:pt>
                <c:pt idx="168">
                  <c:v>-0.64546077208673047</c:v>
                </c:pt>
                <c:pt idx="169">
                  <c:v>-0.17277496590086905</c:v>
                </c:pt>
                <c:pt idx="170">
                  <c:v>-0.22021315821826271</c:v>
                </c:pt>
                <c:pt idx="171">
                  <c:v>-0.58207759477568999</c:v>
                </c:pt>
                <c:pt idx="172">
                  <c:v>-0.48308897570795395</c:v>
                </c:pt>
                <c:pt idx="173">
                  <c:v>-7.7081726805701578E-2</c:v>
                </c:pt>
                <c:pt idx="174">
                  <c:v>-0.31069043844066258</c:v>
                </c:pt>
                <c:pt idx="175">
                  <c:v>-0.32017807690414202</c:v>
                </c:pt>
                <c:pt idx="176">
                  <c:v>-0.34864099229457679</c:v>
                </c:pt>
                <c:pt idx="177">
                  <c:v>-0.62110076277243742</c:v>
                </c:pt>
                <c:pt idx="178">
                  <c:v>0.79767337609490596</c:v>
                </c:pt>
                <c:pt idx="179">
                  <c:v>-0.2636346919595578</c:v>
                </c:pt>
                <c:pt idx="180">
                  <c:v>-0.60835206401836039</c:v>
                </c:pt>
                <c:pt idx="181">
                  <c:v>-0.8112511958470634</c:v>
                </c:pt>
                <c:pt idx="182">
                  <c:v>-1.0915652332391694</c:v>
                </c:pt>
                <c:pt idx="183">
                  <c:v>-0.44562971564366549</c:v>
                </c:pt>
                <c:pt idx="184">
                  <c:v>-0.96634527335914022</c:v>
                </c:pt>
                <c:pt idx="185">
                  <c:v>-0.97583291182261966</c:v>
                </c:pt>
                <c:pt idx="186">
                  <c:v>-1.0185362228540757</c:v>
                </c:pt>
                <c:pt idx="187">
                  <c:v>-1.0502028521178595</c:v>
                </c:pt>
                <c:pt idx="188">
                  <c:v>-1.0596904905813389</c:v>
                </c:pt>
                <c:pt idx="189">
                  <c:v>-2.0126245052412219</c:v>
                </c:pt>
                <c:pt idx="190">
                  <c:v>-2.4236641083439725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3D-3340-ACEC-565FC6490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829168"/>
        <c:axId val="1250830816"/>
      </c:scatterChart>
      <c:valAx>
        <c:axId val="125082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AlcoholPercentage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0830816"/>
        <c:crosses val="autoZero"/>
        <c:crossBetween val="midCat"/>
      </c:valAx>
      <c:valAx>
        <c:axId val="1250830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08291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Producer:Esporão S.A.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3'!$Z$2:$Z$192</c:f>
              <c:numCache>
                <c:formatCode>General</c:formatCode>
                <c:ptCount val="191"/>
              </c:numCache>
            </c:numRef>
          </c:xVal>
          <c:yVal>
            <c:numRef>
              <c:f>'Model 3'!$C$34:$C$224</c:f>
              <c:numCache>
                <c:formatCode>General</c:formatCode>
                <c:ptCount val="191"/>
                <c:pt idx="0">
                  <c:v>1.4266366833978559</c:v>
                </c:pt>
                <c:pt idx="1">
                  <c:v>0.5712727124402619</c:v>
                </c:pt>
                <c:pt idx="2">
                  <c:v>0.28232221072701691</c:v>
                </c:pt>
                <c:pt idx="3">
                  <c:v>-2.4395018617214497</c:v>
                </c:pt>
                <c:pt idx="4">
                  <c:v>9.0551562057058277E-2</c:v>
                </c:pt>
                <c:pt idx="5">
                  <c:v>0.46673783538100011</c:v>
                </c:pt>
                <c:pt idx="6">
                  <c:v>0.42007615766262418</c:v>
                </c:pt>
                <c:pt idx="7">
                  <c:v>-0.59878190272242549</c:v>
                </c:pt>
                <c:pt idx="8">
                  <c:v>0.54951825948264954</c:v>
                </c:pt>
                <c:pt idx="9">
                  <c:v>0.21312956545201089</c:v>
                </c:pt>
                <c:pt idx="10">
                  <c:v>0.13470157680001194</c:v>
                </c:pt>
                <c:pt idx="11">
                  <c:v>0.40766140647090054</c:v>
                </c:pt>
                <c:pt idx="12">
                  <c:v>0.38868612954394166</c:v>
                </c:pt>
                <c:pt idx="13">
                  <c:v>-0.16075195849210644</c:v>
                </c:pt>
                <c:pt idx="14">
                  <c:v>0.34124793722654445</c:v>
                </c:pt>
                <c:pt idx="15">
                  <c:v>0.32227266029958557</c:v>
                </c:pt>
                <c:pt idx="16">
                  <c:v>5.2297435513303014E-2</c:v>
                </c:pt>
                <c:pt idx="17">
                  <c:v>0.76792596798905066</c:v>
                </c:pt>
                <c:pt idx="18">
                  <c:v>-0.39996079947946228</c:v>
                </c:pt>
                <c:pt idx="19">
                  <c:v>0.17764440672621973</c:v>
                </c:pt>
                <c:pt idx="20">
                  <c:v>0.15866912979926084</c:v>
                </c:pt>
                <c:pt idx="21">
                  <c:v>0.40966907765858451</c:v>
                </c:pt>
                <c:pt idx="22">
                  <c:v>0.65340726328780363</c:v>
                </c:pt>
                <c:pt idx="23">
                  <c:v>0.38343203850152108</c:v>
                </c:pt>
                <c:pt idx="24">
                  <c:v>0.63443198636084475</c:v>
                </c:pt>
                <c:pt idx="25">
                  <c:v>0.88543193422017197</c:v>
                </c:pt>
                <c:pt idx="26">
                  <c:v>0.68607837578717579</c:v>
                </c:pt>
                <c:pt idx="27">
                  <c:v>0.65761546039674101</c:v>
                </c:pt>
                <c:pt idx="28">
                  <c:v>-5.2237441545958774E-2</c:v>
                </c:pt>
                <c:pt idx="29">
                  <c:v>0.50619209577505586</c:v>
                </c:pt>
                <c:pt idx="30">
                  <c:v>0.20552807936496365</c:v>
                </c:pt>
                <c:pt idx="31">
                  <c:v>0.49670445731157642</c:v>
                </c:pt>
                <c:pt idx="32">
                  <c:v>0.50619209577505586</c:v>
                </c:pt>
                <c:pt idx="33">
                  <c:v>0.49670445731157642</c:v>
                </c:pt>
                <c:pt idx="34">
                  <c:v>2.3663666161876762E-2</c:v>
                </c:pt>
                <c:pt idx="35">
                  <c:v>0.23671306016728266</c:v>
                </c:pt>
                <c:pt idx="36">
                  <c:v>-8.07003569363971E-2</c:v>
                </c:pt>
                <c:pt idx="37">
                  <c:v>1.3131945073195563</c:v>
                </c:pt>
                <c:pt idx="38">
                  <c:v>0.51750781493761266</c:v>
                </c:pt>
                <c:pt idx="39">
                  <c:v>0.51673130033859138</c:v>
                </c:pt>
                <c:pt idx="40">
                  <c:v>2.0800671652523306E-3</c:v>
                </c:pt>
                <c:pt idx="41">
                  <c:v>-7.4075712982271114E-3</c:v>
                </c:pt>
                <c:pt idx="42">
                  <c:v>-5.4845763615624321E-2</c:v>
                </c:pt>
                <c:pt idx="43">
                  <c:v>0.42157977873654673</c:v>
                </c:pt>
                <c:pt idx="44">
                  <c:v>-0.90226426788795067</c:v>
                </c:pt>
                <c:pt idx="45">
                  <c:v>0.48571165694451324</c:v>
                </c:pt>
                <c:pt idx="46">
                  <c:v>-4.4751154164572426E-2</c:v>
                </c:pt>
                <c:pt idx="47">
                  <c:v>0.5568764697022921</c:v>
                </c:pt>
                <c:pt idx="48">
                  <c:v>0.28690124491600955</c:v>
                </c:pt>
                <c:pt idx="49">
                  <c:v>0.2774136064525301</c:v>
                </c:pt>
                <c:pt idx="50">
                  <c:v>0.25843832952557122</c:v>
                </c:pt>
                <c:pt idx="51">
                  <c:v>-0.54199970636979344</c:v>
                </c:pt>
                <c:pt idx="52">
                  <c:v>0.47928403183533419</c:v>
                </c:pt>
                <c:pt idx="53">
                  <c:v>-0.51786012724626929</c:v>
                </c:pt>
                <c:pt idx="54">
                  <c:v>-3.2553917418191247E-2</c:v>
                </c:pt>
                <c:pt idx="55">
                  <c:v>-5.1529194345150131E-2</c:v>
                </c:pt>
                <c:pt idx="56">
                  <c:v>9.0355386902476909E-2</c:v>
                </c:pt>
                <c:pt idx="57">
                  <c:v>8.0867748438997467E-2</c:v>
                </c:pt>
                <c:pt idx="58">
                  <c:v>0.27552110826913889</c:v>
                </c:pt>
                <c:pt idx="59">
                  <c:v>0.1587935643559355</c:v>
                </c:pt>
                <c:pt idx="60">
                  <c:v>-0.23739684280702633</c:v>
                </c:pt>
                <c:pt idx="61">
                  <c:v>0.77974688022116112</c:v>
                </c:pt>
                <c:pt idx="62">
                  <c:v>0.77025924175768168</c:v>
                </c:pt>
                <c:pt idx="63">
                  <c:v>-0.23482402444227901</c:v>
                </c:pt>
                <c:pt idx="64">
                  <c:v>-3.2955426884235806E-3</c:v>
                </c:pt>
                <c:pt idx="65">
                  <c:v>-1.2783181151903023E-2</c:v>
                </c:pt>
                <c:pt idx="66">
                  <c:v>-3.2955426884235806E-3</c:v>
                </c:pt>
                <c:pt idx="67">
                  <c:v>-3.1758458078861906E-2</c:v>
                </c:pt>
                <c:pt idx="68">
                  <c:v>0.24770440517090009</c:v>
                </c:pt>
                <c:pt idx="69">
                  <c:v>-4.1246096542341348E-2</c:v>
                </c:pt>
                <c:pt idx="70">
                  <c:v>0.53685529884185179</c:v>
                </c:pt>
                <c:pt idx="71">
                  <c:v>0.29697067818737466</c:v>
                </c:pt>
                <c:pt idx="72">
                  <c:v>0.24988352296186633</c:v>
                </c:pt>
                <c:pt idx="73">
                  <c:v>-0.42201882512691569</c:v>
                </c:pt>
                <c:pt idx="74">
                  <c:v>0.28222274189323926</c:v>
                </c:pt>
                <c:pt idx="75">
                  <c:v>0.54646737186200589</c:v>
                </c:pt>
                <c:pt idx="76">
                  <c:v>0.22702924654922363</c:v>
                </c:pt>
                <c:pt idx="77">
                  <c:v>3.2955129470776612E-2</c:v>
                </c:pt>
                <c:pt idx="78">
                  <c:v>0.29546742400268222</c:v>
                </c:pt>
                <c:pt idx="79">
                  <c:v>0.51845605908998849</c:v>
                </c:pt>
                <c:pt idx="80">
                  <c:v>-3.0982028946056062E-2</c:v>
                </c:pt>
                <c:pt idx="81">
                  <c:v>-5.9444944336494387E-2</c:v>
                </c:pt>
                <c:pt idx="82">
                  <c:v>0.1725797265958704</c:v>
                </c:pt>
                <c:pt idx="83">
                  <c:v>-9.7395498190412155E-2</c:v>
                </c:pt>
                <c:pt idx="84">
                  <c:v>0.15275327552656393</c:v>
                </c:pt>
                <c:pt idx="85">
                  <c:v>0.14326563706308448</c:v>
                </c:pt>
                <c:pt idx="86">
                  <c:v>-0.12670958772319807</c:v>
                </c:pt>
                <c:pt idx="87">
                  <c:v>3.4001023404258035E-2</c:v>
                </c:pt>
                <c:pt idx="88">
                  <c:v>-0.19412347815703157</c:v>
                </c:pt>
                <c:pt idx="89">
                  <c:v>0.34616034946551721</c:v>
                </c:pt>
                <c:pt idx="90">
                  <c:v>0.19538537275542467</c:v>
                </c:pt>
                <c:pt idx="91">
                  <c:v>4.7722209288796336E-2</c:v>
                </c:pt>
                <c:pt idx="92">
                  <c:v>1.925929389835801E-2</c:v>
                </c:pt>
                <c:pt idx="93">
                  <c:v>-9.2036214920767634E-3</c:v>
                </c:pt>
                <c:pt idx="94">
                  <c:v>-3.9691245091624694E-2</c:v>
                </c:pt>
                <c:pt idx="95">
                  <c:v>-4.9178883555104136E-2</c:v>
                </c:pt>
                <c:pt idx="96">
                  <c:v>-0.56101683280862957</c:v>
                </c:pt>
                <c:pt idx="97">
                  <c:v>-0.45793397955726789</c:v>
                </c:pt>
                <c:pt idx="98">
                  <c:v>-0.20693403169794067</c:v>
                </c:pt>
                <c:pt idx="99">
                  <c:v>6.669748621575522E-2</c:v>
                </c:pt>
                <c:pt idx="100">
                  <c:v>0.28923451868464056</c:v>
                </c:pt>
                <c:pt idx="101">
                  <c:v>-0.36966935103449927</c:v>
                </c:pt>
                <c:pt idx="102">
                  <c:v>-0.1103598686708942</c:v>
                </c:pt>
                <c:pt idx="103">
                  <c:v>0.14930022754768579</c:v>
                </c:pt>
                <c:pt idx="104">
                  <c:v>0.25654013299740974</c:v>
                </c:pt>
                <c:pt idx="105">
                  <c:v>0.52651535778369229</c:v>
                </c:pt>
                <c:pt idx="106">
                  <c:v>0.89787451415451791</c:v>
                </c:pt>
                <c:pt idx="107">
                  <c:v>0.40333459700429408</c:v>
                </c:pt>
                <c:pt idx="108">
                  <c:v>0.33556395098631064</c:v>
                </c:pt>
                <c:pt idx="109">
                  <c:v>0.31658867405935176</c:v>
                </c:pt>
                <c:pt idx="110">
                  <c:v>-0.2082896196432813</c:v>
                </c:pt>
                <c:pt idx="111">
                  <c:v>0.66058659370554729</c:v>
                </c:pt>
                <c:pt idx="112">
                  <c:v>0.31263689060457267</c:v>
                </c:pt>
                <c:pt idx="113">
                  <c:v>-0.17521848646453186</c:v>
                </c:pt>
                <c:pt idx="114">
                  <c:v>0.59590545989805221</c:v>
                </c:pt>
                <c:pt idx="115">
                  <c:v>0.49094714548471607</c:v>
                </c:pt>
                <c:pt idx="116">
                  <c:v>0.34490551203872855</c:v>
                </c:pt>
                <c:pt idx="117">
                  <c:v>5.5955010325485333E-2</c:v>
                </c:pt>
                <c:pt idx="118">
                  <c:v>-0.23299549138775255</c:v>
                </c:pt>
                <c:pt idx="119">
                  <c:v>-0.43655724692968256</c:v>
                </c:pt>
                <c:pt idx="120">
                  <c:v>7.4930287252444217E-2</c:v>
                </c:pt>
                <c:pt idx="121">
                  <c:v>0.22097192069843352</c:v>
                </c:pt>
                <c:pt idx="122">
                  <c:v>6.3061845255864668E-2</c:v>
                </c:pt>
                <c:pt idx="123">
                  <c:v>0.50813591019363535</c:v>
                </c:pt>
                <c:pt idx="124">
                  <c:v>-0.25151916569629407</c:v>
                </c:pt>
                <c:pt idx="125">
                  <c:v>-0.26100680415977351</c:v>
                </c:pt>
                <c:pt idx="126">
                  <c:v>-0.41263295501221364</c:v>
                </c:pt>
                <c:pt idx="127">
                  <c:v>-0.28946971955021183</c:v>
                </c:pt>
                <c:pt idx="128">
                  <c:v>-0.83027134326512453</c:v>
                </c:pt>
                <c:pt idx="129">
                  <c:v>-0.31878380908299775</c:v>
                </c:pt>
                <c:pt idx="130">
                  <c:v>-0.30844499647717072</c:v>
                </c:pt>
                <c:pt idx="131">
                  <c:v>-0.59824667233275974</c:v>
                </c:pt>
                <c:pt idx="132">
                  <c:v>-0.46176542917468311</c:v>
                </c:pt>
                <c:pt idx="133">
                  <c:v>-0.21076548131535944</c:v>
                </c:pt>
                <c:pt idx="134">
                  <c:v>-0.56815416048206302</c:v>
                </c:pt>
                <c:pt idx="135">
                  <c:v>-0.19179020438840055</c:v>
                </c:pt>
                <c:pt idx="136">
                  <c:v>-0.46176542917468311</c:v>
                </c:pt>
                <c:pt idx="137">
                  <c:v>-0.59746825001484538</c:v>
                </c:pt>
                <c:pt idx="138">
                  <c:v>2.6515357783692295E-2</c:v>
                </c:pt>
                <c:pt idx="139">
                  <c:v>-1.9763874098389422E-2</c:v>
                </c:pt>
                <c:pt idx="140">
                  <c:v>-7.6689704879266074E-2</c:v>
                </c:pt>
                <c:pt idx="141">
                  <c:v>-8.6177343342745516E-2</c:v>
                </c:pt>
                <c:pt idx="142">
                  <c:v>0.57736313036160247</c:v>
                </c:pt>
                <c:pt idx="143">
                  <c:v>-0.11699785669629215</c:v>
                </c:pt>
                <c:pt idx="144">
                  <c:v>0.13400209116303152</c:v>
                </c:pt>
                <c:pt idx="145">
                  <c:v>0.11417564009372505</c:v>
                </c:pt>
                <c:pt idx="146">
                  <c:v>0.36517558795304872</c:v>
                </c:pt>
                <c:pt idx="147">
                  <c:v>0.34620031102608984</c:v>
                </c:pt>
                <c:pt idx="148">
                  <c:v>0.33671267256261039</c:v>
                </c:pt>
                <c:pt idx="149">
                  <c:v>0.31773739563565151</c:v>
                </c:pt>
                <c:pt idx="150">
                  <c:v>0.30824975717217207</c:v>
                </c:pt>
                <c:pt idx="151">
                  <c:v>0.29876211870869618</c:v>
                </c:pt>
                <c:pt idx="152">
                  <c:v>0.28927448024521674</c:v>
                </c:pt>
                <c:pt idx="153">
                  <c:v>-0.22136187979456246</c:v>
                </c:pt>
                <c:pt idx="154">
                  <c:v>0.17033428463237854</c:v>
                </c:pt>
                <c:pt idx="155">
                  <c:v>0.1608466461688991</c:v>
                </c:pt>
                <c:pt idx="156">
                  <c:v>-0.60105287170264887</c:v>
                </c:pt>
                <c:pt idx="157">
                  <c:v>-0.60105287170264887</c:v>
                </c:pt>
                <c:pt idx="158">
                  <c:v>-0.43455735121103523</c:v>
                </c:pt>
                <c:pt idx="159">
                  <c:v>-0.23282350696280751</c:v>
                </c:pt>
                <c:pt idx="160">
                  <c:v>-0.11161312430896153</c:v>
                </c:pt>
                <c:pt idx="161">
                  <c:v>0.21739003111348332</c:v>
                </c:pt>
                <c:pt idx="162">
                  <c:v>-0.29324632892629943</c:v>
                </c:pt>
                <c:pt idx="163">
                  <c:v>0.19841475418652443</c:v>
                </c:pt>
                <c:pt idx="164">
                  <c:v>0.16995183879608966</c:v>
                </c:pt>
                <c:pt idx="165">
                  <c:v>-0.56955966437889849</c:v>
                </c:pt>
                <c:pt idx="166">
                  <c:v>-0.59802257976933326</c:v>
                </c:pt>
                <c:pt idx="167">
                  <c:v>-9.6873858193033513E-2</c:v>
                </c:pt>
                <c:pt idx="168">
                  <c:v>-0.64546077208673047</c:v>
                </c:pt>
                <c:pt idx="169">
                  <c:v>-0.17277496590086905</c:v>
                </c:pt>
                <c:pt idx="170">
                  <c:v>-0.22021315821826271</c:v>
                </c:pt>
                <c:pt idx="171">
                  <c:v>-0.58207759477568999</c:v>
                </c:pt>
                <c:pt idx="172">
                  <c:v>-0.48308897570795395</c:v>
                </c:pt>
                <c:pt idx="173">
                  <c:v>-7.7081726805701578E-2</c:v>
                </c:pt>
                <c:pt idx="174">
                  <c:v>-0.31069043844066258</c:v>
                </c:pt>
                <c:pt idx="175">
                  <c:v>-0.32017807690414202</c:v>
                </c:pt>
                <c:pt idx="176">
                  <c:v>-0.34864099229457679</c:v>
                </c:pt>
                <c:pt idx="177">
                  <c:v>-0.62110076277243742</c:v>
                </c:pt>
                <c:pt idx="178">
                  <c:v>0.79767337609490596</c:v>
                </c:pt>
                <c:pt idx="179">
                  <c:v>-0.2636346919595578</c:v>
                </c:pt>
                <c:pt idx="180">
                  <c:v>-0.60835206401836039</c:v>
                </c:pt>
                <c:pt idx="181">
                  <c:v>-0.8112511958470634</c:v>
                </c:pt>
                <c:pt idx="182">
                  <c:v>-1.0915652332391694</c:v>
                </c:pt>
                <c:pt idx="183">
                  <c:v>-0.44562971564366549</c:v>
                </c:pt>
                <c:pt idx="184">
                  <c:v>-0.96634527335914022</c:v>
                </c:pt>
                <c:pt idx="185">
                  <c:v>-0.97583291182261966</c:v>
                </c:pt>
                <c:pt idx="186">
                  <c:v>-1.0185362228540757</c:v>
                </c:pt>
                <c:pt idx="187">
                  <c:v>-1.0502028521178595</c:v>
                </c:pt>
                <c:pt idx="188">
                  <c:v>-1.0596904905813389</c:v>
                </c:pt>
                <c:pt idx="189">
                  <c:v>-2.0126245052412219</c:v>
                </c:pt>
                <c:pt idx="190">
                  <c:v>-2.4236641083439725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0A-AC4F-B383-97523A99E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589472"/>
        <c:axId val="1239591152"/>
      </c:scatterChart>
      <c:valAx>
        <c:axId val="123958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Producer:Esporão S.A.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9591152"/>
        <c:crosses val="autoZero"/>
        <c:crossBetween val="midCat"/>
      </c:valAx>
      <c:valAx>
        <c:axId val="1239591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95894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Producer:José Maria da Fonseca Vinhos, S.A.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3'!$AA$2:$AA$192</c:f>
              <c:numCache>
                <c:formatCode>General</c:formatCode>
                <c:ptCount val="191"/>
              </c:numCache>
            </c:numRef>
          </c:xVal>
          <c:yVal>
            <c:numRef>
              <c:f>'Model 3'!$C$34:$C$224</c:f>
              <c:numCache>
                <c:formatCode>General</c:formatCode>
                <c:ptCount val="191"/>
                <c:pt idx="0">
                  <c:v>1.4266366833978559</c:v>
                </c:pt>
                <c:pt idx="1">
                  <c:v>0.5712727124402619</c:v>
                </c:pt>
                <c:pt idx="2">
                  <c:v>0.28232221072701691</c:v>
                </c:pt>
                <c:pt idx="3">
                  <c:v>-2.4395018617214497</c:v>
                </c:pt>
                <c:pt idx="4">
                  <c:v>9.0551562057058277E-2</c:v>
                </c:pt>
                <c:pt idx="5">
                  <c:v>0.46673783538100011</c:v>
                </c:pt>
                <c:pt idx="6">
                  <c:v>0.42007615766262418</c:v>
                </c:pt>
                <c:pt idx="7">
                  <c:v>-0.59878190272242549</c:v>
                </c:pt>
                <c:pt idx="8">
                  <c:v>0.54951825948264954</c:v>
                </c:pt>
                <c:pt idx="9">
                  <c:v>0.21312956545201089</c:v>
                </c:pt>
                <c:pt idx="10">
                  <c:v>0.13470157680001194</c:v>
                </c:pt>
                <c:pt idx="11">
                  <c:v>0.40766140647090054</c:v>
                </c:pt>
                <c:pt idx="12">
                  <c:v>0.38868612954394166</c:v>
                </c:pt>
                <c:pt idx="13">
                  <c:v>-0.16075195849210644</c:v>
                </c:pt>
                <c:pt idx="14">
                  <c:v>0.34124793722654445</c:v>
                </c:pt>
                <c:pt idx="15">
                  <c:v>0.32227266029958557</c:v>
                </c:pt>
                <c:pt idx="16">
                  <c:v>5.2297435513303014E-2</c:v>
                </c:pt>
                <c:pt idx="17">
                  <c:v>0.76792596798905066</c:v>
                </c:pt>
                <c:pt idx="18">
                  <c:v>-0.39996079947946228</c:v>
                </c:pt>
                <c:pt idx="19">
                  <c:v>0.17764440672621973</c:v>
                </c:pt>
                <c:pt idx="20">
                  <c:v>0.15866912979926084</c:v>
                </c:pt>
                <c:pt idx="21">
                  <c:v>0.40966907765858451</c:v>
                </c:pt>
                <c:pt idx="22">
                  <c:v>0.65340726328780363</c:v>
                </c:pt>
                <c:pt idx="23">
                  <c:v>0.38343203850152108</c:v>
                </c:pt>
                <c:pt idx="24">
                  <c:v>0.63443198636084475</c:v>
                </c:pt>
                <c:pt idx="25">
                  <c:v>0.88543193422017197</c:v>
                </c:pt>
                <c:pt idx="26">
                  <c:v>0.68607837578717579</c:v>
                </c:pt>
                <c:pt idx="27">
                  <c:v>0.65761546039674101</c:v>
                </c:pt>
                <c:pt idx="28">
                  <c:v>-5.2237441545958774E-2</c:v>
                </c:pt>
                <c:pt idx="29">
                  <c:v>0.50619209577505586</c:v>
                </c:pt>
                <c:pt idx="30">
                  <c:v>0.20552807936496365</c:v>
                </c:pt>
                <c:pt idx="31">
                  <c:v>0.49670445731157642</c:v>
                </c:pt>
                <c:pt idx="32">
                  <c:v>0.50619209577505586</c:v>
                </c:pt>
                <c:pt idx="33">
                  <c:v>0.49670445731157642</c:v>
                </c:pt>
                <c:pt idx="34">
                  <c:v>2.3663666161876762E-2</c:v>
                </c:pt>
                <c:pt idx="35">
                  <c:v>0.23671306016728266</c:v>
                </c:pt>
                <c:pt idx="36">
                  <c:v>-8.07003569363971E-2</c:v>
                </c:pt>
                <c:pt idx="37">
                  <c:v>1.3131945073195563</c:v>
                </c:pt>
                <c:pt idx="38">
                  <c:v>0.51750781493761266</c:v>
                </c:pt>
                <c:pt idx="39">
                  <c:v>0.51673130033859138</c:v>
                </c:pt>
                <c:pt idx="40">
                  <c:v>2.0800671652523306E-3</c:v>
                </c:pt>
                <c:pt idx="41">
                  <c:v>-7.4075712982271114E-3</c:v>
                </c:pt>
                <c:pt idx="42">
                  <c:v>-5.4845763615624321E-2</c:v>
                </c:pt>
                <c:pt idx="43">
                  <c:v>0.42157977873654673</c:v>
                </c:pt>
                <c:pt idx="44">
                  <c:v>-0.90226426788795067</c:v>
                </c:pt>
                <c:pt idx="45">
                  <c:v>0.48571165694451324</c:v>
                </c:pt>
                <c:pt idx="46">
                  <c:v>-4.4751154164572426E-2</c:v>
                </c:pt>
                <c:pt idx="47">
                  <c:v>0.5568764697022921</c:v>
                </c:pt>
                <c:pt idx="48">
                  <c:v>0.28690124491600955</c:v>
                </c:pt>
                <c:pt idx="49">
                  <c:v>0.2774136064525301</c:v>
                </c:pt>
                <c:pt idx="50">
                  <c:v>0.25843832952557122</c:v>
                </c:pt>
                <c:pt idx="51">
                  <c:v>-0.54199970636979344</c:v>
                </c:pt>
                <c:pt idx="52">
                  <c:v>0.47928403183533419</c:v>
                </c:pt>
                <c:pt idx="53">
                  <c:v>-0.51786012724626929</c:v>
                </c:pt>
                <c:pt idx="54">
                  <c:v>-3.2553917418191247E-2</c:v>
                </c:pt>
                <c:pt idx="55">
                  <c:v>-5.1529194345150131E-2</c:v>
                </c:pt>
                <c:pt idx="56">
                  <c:v>9.0355386902476909E-2</c:v>
                </c:pt>
                <c:pt idx="57">
                  <c:v>8.0867748438997467E-2</c:v>
                </c:pt>
                <c:pt idx="58">
                  <c:v>0.27552110826913889</c:v>
                </c:pt>
                <c:pt idx="59">
                  <c:v>0.1587935643559355</c:v>
                </c:pt>
                <c:pt idx="60">
                  <c:v>-0.23739684280702633</c:v>
                </c:pt>
                <c:pt idx="61">
                  <c:v>0.77974688022116112</c:v>
                </c:pt>
                <c:pt idx="62">
                  <c:v>0.77025924175768168</c:v>
                </c:pt>
                <c:pt idx="63">
                  <c:v>-0.23482402444227901</c:v>
                </c:pt>
                <c:pt idx="64">
                  <c:v>-3.2955426884235806E-3</c:v>
                </c:pt>
                <c:pt idx="65">
                  <c:v>-1.2783181151903023E-2</c:v>
                </c:pt>
                <c:pt idx="66">
                  <c:v>-3.2955426884235806E-3</c:v>
                </c:pt>
                <c:pt idx="67">
                  <c:v>-3.1758458078861906E-2</c:v>
                </c:pt>
                <c:pt idx="68">
                  <c:v>0.24770440517090009</c:v>
                </c:pt>
                <c:pt idx="69">
                  <c:v>-4.1246096542341348E-2</c:v>
                </c:pt>
                <c:pt idx="70">
                  <c:v>0.53685529884185179</c:v>
                </c:pt>
                <c:pt idx="71">
                  <c:v>0.29697067818737466</c:v>
                </c:pt>
                <c:pt idx="72">
                  <c:v>0.24988352296186633</c:v>
                </c:pt>
                <c:pt idx="73">
                  <c:v>-0.42201882512691569</c:v>
                </c:pt>
                <c:pt idx="74">
                  <c:v>0.28222274189323926</c:v>
                </c:pt>
                <c:pt idx="75">
                  <c:v>0.54646737186200589</c:v>
                </c:pt>
                <c:pt idx="76">
                  <c:v>0.22702924654922363</c:v>
                </c:pt>
                <c:pt idx="77">
                  <c:v>3.2955129470776612E-2</c:v>
                </c:pt>
                <c:pt idx="78">
                  <c:v>0.29546742400268222</c:v>
                </c:pt>
                <c:pt idx="79">
                  <c:v>0.51845605908998849</c:v>
                </c:pt>
                <c:pt idx="80">
                  <c:v>-3.0982028946056062E-2</c:v>
                </c:pt>
                <c:pt idx="81">
                  <c:v>-5.9444944336494387E-2</c:v>
                </c:pt>
                <c:pt idx="82">
                  <c:v>0.1725797265958704</c:v>
                </c:pt>
                <c:pt idx="83">
                  <c:v>-9.7395498190412155E-2</c:v>
                </c:pt>
                <c:pt idx="84">
                  <c:v>0.15275327552656393</c:v>
                </c:pt>
                <c:pt idx="85">
                  <c:v>0.14326563706308448</c:v>
                </c:pt>
                <c:pt idx="86">
                  <c:v>-0.12670958772319807</c:v>
                </c:pt>
                <c:pt idx="87">
                  <c:v>3.4001023404258035E-2</c:v>
                </c:pt>
                <c:pt idx="88">
                  <c:v>-0.19412347815703157</c:v>
                </c:pt>
                <c:pt idx="89">
                  <c:v>0.34616034946551721</c:v>
                </c:pt>
                <c:pt idx="90">
                  <c:v>0.19538537275542467</c:v>
                </c:pt>
                <c:pt idx="91">
                  <c:v>4.7722209288796336E-2</c:v>
                </c:pt>
                <c:pt idx="92">
                  <c:v>1.925929389835801E-2</c:v>
                </c:pt>
                <c:pt idx="93">
                  <c:v>-9.2036214920767634E-3</c:v>
                </c:pt>
                <c:pt idx="94">
                  <c:v>-3.9691245091624694E-2</c:v>
                </c:pt>
                <c:pt idx="95">
                  <c:v>-4.9178883555104136E-2</c:v>
                </c:pt>
                <c:pt idx="96">
                  <c:v>-0.56101683280862957</c:v>
                </c:pt>
                <c:pt idx="97">
                  <c:v>-0.45793397955726789</c:v>
                </c:pt>
                <c:pt idx="98">
                  <c:v>-0.20693403169794067</c:v>
                </c:pt>
                <c:pt idx="99">
                  <c:v>6.669748621575522E-2</c:v>
                </c:pt>
                <c:pt idx="100">
                  <c:v>0.28923451868464056</c:v>
                </c:pt>
                <c:pt idx="101">
                  <c:v>-0.36966935103449927</c:v>
                </c:pt>
                <c:pt idx="102">
                  <c:v>-0.1103598686708942</c:v>
                </c:pt>
                <c:pt idx="103">
                  <c:v>0.14930022754768579</c:v>
                </c:pt>
                <c:pt idx="104">
                  <c:v>0.25654013299740974</c:v>
                </c:pt>
                <c:pt idx="105">
                  <c:v>0.52651535778369229</c:v>
                </c:pt>
                <c:pt idx="106">
                  <c:v>0.89787451415451791</c:v>
                </c:pt>
                <c:pt idx="107">
                  <c:v>0.40333459700429408</c:v>
                </c:pt>
                <c:pt idx="108">
                  <c:v>0.33556395098631064</c:v>
                </c:pt>
                <c:pt idx="109">
                  <c:v>0.31658867405935176</c:v>
                </c:pt>
                <c:pt idx="110">
                  <c:v>-0.2082896196432813</c:v>
                </c:pt>
                <c:pt idx="111">
                  <c:v>0.66058659370554729</c:v>
                </c:pt>
                <c:pt idx="112">
                  <c:v>0.31263689060457267</c:v>
                </c:pt>
                <c:pt idx="113">
                  <c:v>-0.17521848646453186</c:v>
                </c:pt>
                <c:pt idx="114">
                  <c:v>0.59590545989805221</c:v>
                </c:pt>
                <c:pt idx="115">
                  <c:v>0.49094714548471607</c:v>
                </c:pt>
                <c:pt idx="116">
                  <c:v>0.34490551203872855</c:v>
                </c:pt>
                <c:pt idx="117">
                  <c:v>5.5955010325485333E-2</c:v>
                </c:pt>
                <c:pt idx="118">
                  <c:v>-0.23299549138775255</c:v>
                </c:pt>
                <c:pt idx="119">
                  <c:v>-0.43655724692968256</c:v>
                </c:pt>
                <c:pt idx="120">
                  <c:v>7.4930287252444217E-2</c:v>
                </c:pt>
                <c:pt idx="121">
                  <c:v>0.22097192069843352</c:v>
                </c:pt>
                <c:pt idx="122">
                  <c:v>6.3061845255864668E-2</c:v>
                </c:pt>
                <c:pt idx="123">
                  <c:v>0.50813591019363535</c:v>
                </c:pt>
                <c:pt idx="124">
                  <c:v>-0.25151916569629407</c:v>
                </c:pt>
                <c:pt idx="125">
                  <c:v>-0.26100680415977351</c:v>
                </c:pt>
                <c:pt idx="126">
                  <c:v>-0.41263295501221364</c:v>
                </c:pt>
                <c:pt idx="127">
                  <c:v>-0.28946971955021183</c:v>
                </c:pt>
                <c:pt idx="128">
                  <c:v>-0.83027134326512453</c:v>
                </c:pt>
                <c:pt idx="129">
                  <c:v>-0.31878380908299775</c:v>
                </c:pt>
                <c:pt idx="130">
                  <c:v>-0.30844499647717072</c:v>
                </c:pt>
                <c:pt idx="131">
                  <c:v>-0.59824667233275974</c:v>
                </c:pt>
                <c:pt idx="132">
                  <c:v>-0.46176542917468311</c:v>
                </c:pt>
                <c:pt idx="133">
                  <c:v>-0.21076548131535944</c:v>
                </c:pt>
                <c:pt idx="134">
                  <c:v>-0.56815416048206302</c:v>
                </c:pt>
                <c:pt idx="135">
                  <c:v>-0.19179020438840055</c:v>
                </c:pt>
                <c:pt idx="136">
                  <c:v>-0.46176542917468311</c:v>
                </c:pt>
                <c:pt idx="137">
                  <c:v>-0.59746825001484538</c:v>
                </c:pt>
                <c:pt idx="138">
                  <c:v>2.6515357783692295E-2</c:v>
                </c:pt>
                <c:pt idx="139">
                  <c:v>-1.9763874098389422E-2</c:v>
                </c:pt>
                <c:pt idx="140">
                  <c:v>-7.6689704879266074E-2</c:v>
                </c:pt>
                <c:pt idx="141">
                  <c:v>-8.6177343342745516E-2</c:v>
                </c:pt>
                <c:pt idx="142">
                  <c:v>0.57736313036160247</c:v>
                </c:pt>
                <c:pt idx="143">
                  <c:v>-0.11699785669629215</c:v>
                </c:pt>
                <c:pt idx="144">
                  <c:v>0.13400209116303152</c:v>
                </c:pt>
                <c:pt idx="145">
                  <c:v>0.11417564009372505</c:v>
                </c:pt>
                <c:pt idx="146">
                  <c:v>0.36517558795304872</c:v>
                </c:pt>
                <c:pt idx="147">
                  <c:v>0.34620031102608984</c:v>
                </c:pt>
                <c:pt idx="148">
                  <c:v>0.33671267256261039</c:v>
                </c:pt>
                <c:pt idx="149">
                  <c:v>0.31773739563565151</c:v>
                </c:pt>
                <c:pt idx="150">
                  <c:v>0.30824975717217207</c:v>
                </c:pt>
                <c:pt idx="151">
                  <c:v>0.29876211870869618</c:v>
                </c:pt>
                <c:pt idx="152">
                  <c:v>0.28927448024521674</c:v>
                </c:pt>
                <c:pt idx="153">
                  <c:v>-0.22136187979456246</c:v>
                </c:pt>
                <c:pt idx="154">
                  <c:v>0.17033428463237854</c:v>
                </c:pt>
                <c:pt idx="155">
                  <c:v>0.1608466461688991</c:v>
                </c:pt>
                <c:pt idx="156">
                  <c:v>-0.60105287170264887</c:v>
                </c:pt>
                <c:pt idx="157">
                  <c:v>-0.60105287170264887</c:v>
                </c:pt>
                <c:pt idx="158">
                  <c:v>-0.43455735121103523</c:v>
                </c:pt>
                <c:pt idx="159">
                  <c:v>-0.23282350696280751</c:v>
                </c:pt>
                <c:pt idx="160">
                  <c:v>-0.11161312430896153</c:v>
                </c:pt>
                <c:pt idx="161">
                  <c:v>0.21739003111348332</c:v>
                </c:pt>
                <c:pt idx="162">
                  <c:v>-0.29324632892629943</c:v>
                </c:pt>
                <c:pt idx="163">
                  <c:v>0.19841475418652443</c:v>
                </c:pt>
                <c:pt idx="164">
                  <c:v>0.16995183879608966</c:v>
                </c:pt>
                <c:pt idx="165">
                  <c:v>-0.56955966437889849</c:v>
                </c:pt>
                <c:pt idx="166">
                  <c:v>-0.59802257976933326</c:v>
                </c:pt>
                <c:pt idx="167">
                  <c:v>-9.6873858193033513E-2</c:v>
                </c:pt>
                <c:pt idx="168">
                  <c:v>-0.64546077208673047</c:v>
                </c:pt>
                <c:pt idx="169">
                  <c:v>-0.17277496590086905</c:v>
                </c:pt>
                <c:pt idx="170">
                  <c:v>-0.22021315821826271</c:v>
                </c:pt>
                <c:pt idx="171">
                  <c:v>-0.58207759477568999</c:v>
                </c:pt>
                <c:pt idx="172">
                  <c:v>-0.48308897570795395</c:v>
                </c:pt>
                <c:pt idx="173">
                  <c:v>-7.7081726805701578E-2</c:v>
                </c:pt>
                <c:pt idx="174">
                  <c:v>-0.31069043844066258</c:v>
                </c:pt>
                <c:pt idx="175">
                  <c:v>-0.32017807690414202</c:v>
                </c:pt>
                <c:pt idx="176">
                  <c:v>-0.34864099229457679</c:v>
                </c:pt>
                <c:pt idx="177">
                  <c:v>-0.62110076277243742</c:v>
                </c:pt>
                <c:pt idx="178">
                  <c:v>0.79767337609490596</c:v>
                </c:pt>
                <c:pt idx="179">
                  <c:v>-0.2636346919595578</c:v>
                </c:pt>
                <c:pt idx="180">
                  <c:v>-0.60835206401836039</c:v>
                </c:pt>
                <c:pt idx="181">
                  <c:v>-0.8112511958470634</c:v>
                </c:pt>
                <c:pt idx="182">
                  <c:v>-1.0915652332391694</c:v>
                </c:pt>
                <c:pt idx="183">
                  <c:v>-0.44562971564366549</c:v>
                </c:pt>
                <c:pt idx="184">
                  <c:v>-0.96634527335914022</c:v>
                </c:pt>
                <c:pt idx="185">
                  <c:v>-0.97583291182261966</c:v>
                </c:pt>
                <c:pt idx="186">
                  <c:v>-1.0185362228540757</c:v>
                </c:pt>
                <c:pt idx="187">
                  <c:v>-1.0502028521178595</c:v>
                </c:pt>
                <c:pt idx="188">
                  <c:v>-1.0596904905813389</c:v>
                </c:pt>
                <c:pt idx="189">
                  <c:v>-2.0126245052412219</c:v>
                </c:pt>
                <c:pt idx="190">
                  <c:v>-2.4236641083439725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7C-804F-B422-68370A4A5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836768"/>
        <c:axId val="1250838416"/>
      </c:scatterChart>
      <c:valAx>
        <c:axId val="125083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Producer:José Maria da Fonseca Vinhos, S.A.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0838416"/>
        <c:crosses val="autoZero"/>
        <c:crossBetween val="midCat"/>
      </c:valAx>
      <c:valAx>
        <c:axId val="1250838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08367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Producer:João Portugal Ramos - Vinhos, SA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3'!$AB$2:$AB$192</c:f>
              <c:numCache>
                <c:formatCode>General</c:formatCode>
                <c:ptCount val="191"/>
              </c:numCache>
            </c:numRef>
          </c:xVal>
          <c:yVal>
            <c:numRef>
              <c:f>'Model 3'!$C$34:$C$224</c:f>
              <c:numCache>
                <c:formatCode>General</c:formatCode>
                <c:ptCount val="191"/>
                <c:pt idx="0">
                  <c:v>1.4266366833978559</c:v>
                </c:pt>
                <c:pt idx="1">
                  <c:v>0.5712727124402619</c:v>
                </c:pt>
                <c:pt idx="2">
                  <c:v>0.28232221072701691</c:v>
                </c:pt>
                <c:pt idx="3">
                  <c:v>-2.4395018617214497</c:v>
                </c:pt>
                <c:pt idx="4">
                  <c:v>9.0551562057058277E-2</c:v>
                </c:pt>
                <c:pt idx="5">
                  <c:v>0.46673783538100011</c:v>
                </c:pt>
                <c:pt idx="6">
                  <c:v>0.42007615766262418</c:v>
                </c:pt>
                <c:pt idx="7">
                  <c:v>-0.59878190272242549</c:v>
                </c:pt>
                <c:pt idx="8">
                  <c:v>0.54951825948264954</c:v>
                </c:pt>
                <c:pt idx="9">
                  <c:v>0.21312956545201089</c:v>
                </c:pt>
                <c:pt idx="10">
                  <c:v>0.13470157680001194</c:v>
                </c:pt>
                <c:pt idx="11">
                  <c:v>0.40766140647090054</c:v>
                </c:pt>
                <c:pt idx="12">
                  <c:v>0.38868612954394166</c:v>
                </c:pt>
                <c:pt idx="13">
                  <c:v>-0.16075195849210644</c:v>
                </c:pt>
                <c:pt idx="14">
                  <c:v>0.34124793722654445</c:v>
                </c:pt>
                <c:pt idx="15">
                  <c:v>0.32227266029958557</c:v>
                </c:pt>
                <c:pt idx="16">
                  <c:v>5.2297435513303014E-2</c:v>
                </c:pt>
                <c:pt idx="17">
                  <c:v>0.76792596798905066</c:v>
                </c:pt>
                <c:pt idx="18">
                  <c:v>-0.39996079947946228</c:v>
                </c:pt>
                <c:pt idx="19">
                  <c:v>0.17764440672621973</c:v>
                </c:pt>
                <c:pt idx="20">
                  <c:v>0.15866912979926084</c:v>
                </c:pt>
                <c:pt idx="21">
                  <c:v>0.40966907765858451</c:v>
                </c:pt>
                <c:pt idx="22">
                  <c:v>0.65340726328780363</c:v>
                </c:pt>
                <c:pt idx="23">
                  <c:v>0.38343203850152108</c:v>
                </c:pt>
                <c:pt idx="24">
                  <c:v>0.63443198636084475</c:v>
                </c:pt>
                <c:pt idx="25">
                  <c:v>0.88543193422017197</c:v>
                </c:pt>
                <c:pt idx="26">
                  <c:v>0.68607837578717579</c:v>
                </c:pt>
                <c:pt idx="27">
                  <c:v>0.65761546039674101</c:v>
                </c:pt>
                <c:pt idx="28">
                  <c:v>-5.2237441545958774E-2</c:v>
                </c:pt>
                <c:pt idx="29">
                  <c:v>0.50619209577505586</c:v>
                </c:pt>
                <c:pt idx="30">
                  <c:v>0.20552807936496365</c:v>
                </c:pt>
                <c:pt idx="31">
                  <c:v>0.49670445731157642</c:v>
                </c:pt>
                <c:pt idx="32">
                  <c:v>0.50619209577505586</c:v>
                </c:pt>
                <c:pt idx="33">
                  <c:v>0.49670445731157642</c:v>
                </c:pt>
                <c:pt idx="34">
                  <c:v>2.3663666161876762E-2</c:v>
                </c:pt>
                <c:pt idx="35">
                  <c:v>0.23671306016728266</c:v>
                </c:pt>
                <c:pt idx="36">
                  <c:v>-8.07003569363971E-2</c:v>
                </c:pt>
                <c:pt idx="37">
                  <c:v>1.3131945073195563</c:v>
                </c:pt>
                <c:pt idx="38">
                  <c:v>0.51750781493761266</c:v>
                </c:pt>
                <c:pt idx="39">
                  <c:v>0.51673130033859138</c:v>
                </c:pt>
                <c:pt idx="40">
                  <c:v>2.0800671652523306E-3</c:v>
                </c:pt>
                <c:pt idx="41">
                  <c:v>-7.4075712982271114E-3</c:v>
                </c:pt>
                <c:pt idx="42">
                  <c:v>-5.4845763615624321E-2</c:v>
                </c:pt>
                <c:pt idx="43">
                  <c:v>0.42157977873654673</c:v>
                </c:pt>
                <c:pt idx="44">
                  <c:v>-0.90226426788795067</c:v>
                </c:pt>
                <c:pt idx="45">
                  <c:v>0.48571165694451324</c:v>
                </c:pt>
                <c:pt idx="46">
                  <c:v>-4.4751154164572426E-2</c:v>
                </c:pt>
                <c:pt idx="47">
                  <c:v>0.5568764697022921</c:v>
                </c:pt>
                <c:pt idx="48">
                  <c:v>0.28690124491600955</c:v>
                </c:pt>
                <c:pt idx="49">
                  <c:v>0.2774136064525301</c:v>
                </c:pt>
                <c:pt idx="50">
                  <c:v>0.25843832952557122</c:v>
                </c:pt>
                <c:pt idx="51">
                  <c:v>-0.54199970636979344</c:v>
                </c:pt>
                <c:pt idx="52">
                  <c:v>0.47928403183533419</c:v>
                </c:pt>
                <c:pt idx="53">
                  <c:v>-0.51786012724626929</c:v>
                </c:pt>
                <c:pt idx="54">
                  <c:v>-3.2553917418191247E-2</c:v>
                </c:pt>
                <c:pt idx="55">
                  <c:v>-5.1529194345150131E-2</c:v>
                </c:pt>
                <c:pt idx="56">
                  <c:v>9.0355386902476909E-2</c:v>
                </c:pt>
                <c:pt idx="57">
                  <c:v>8.0867748438997467E-2</c:v>
                </c:pt>
                <c:pt idx="58">
                  <c:v>0.27552110826913889</c:v>
                </c:pt>
                <c:pt idx="59">
                  <c:v>0.1587935643559355</c:v>
                </c:pt>
                <c:pt idx="60">
                  <c:v>-0.23739684280702633</c:v>
                </c:pt>
                <c:pt idx="61">
                  <c:v>0.77974688022116112</c:v>
                </c:pt>
                <c:pt idx="62">
                  <c:v>0.77025924175768168</c:v>
                </c:pt>
                <c:pt idx="63">
                  <c:v>-0.23482402444227901</c:v>
                </c:pt>
                <c:pt idx="64">
                  <c:v>-3.2955426884235806E-3</c:v>
                </c:pt>
                <c:pt idx="65">
                  <c:v>-1.2783181151903023E-2</c:v>
                </c:pt>
                <c:pt idx="66">
                  <c:v>-3.2955426884235806E-3</c:v>
                </c:pt>
                <c:pt idx="67">
                  <c:v>-3.1758458078861906E-2</c:v>
                </c:pt>
                <c:pt idx="68">
                  <c:v>0.24770440517090009</c:v>
                </c:pt>
                <c:pt idx="69">
                  <c:v>-4.1246096542341348E-2</c:v>
                </c:pt>
                <c:pt idx="70">
                  <c:v>0.53685529884185179</c:v>
                </c:pt>
                <c:pt idx="71">
                  <c:v>0.29697067818737466</c:v>
                </c:pt>
                <c:pt idx="72">
                  <c:v>0.24988352296186633</c:v>
                </c:pt>
                <c:pt idx="73">
                  <c:v>-0.42201882512691569</c:v>
                </c:pt>
                <c:pt idx="74">
                  <c:v>0.28222274189323926</c:v>
                </c:pt>
                <c:pt idx="75">
                  <c:v>0.54646737186200589</c:v>
                </c:pt>
                <c:pt idx="76">
                  <c:v>0.22702924654922363</c:v>
                </c:pt>
                <c:pt idx="77">
                  <c:v>3.2955129470776612E-2</c:v>
                </c:pt>
                <c:pt idx="78">
                  <c:v>0.29546742400268222</c:v>
                </c:pt>
                <c:pt idx="79">
                  <c:v>0.51845605908998849</c:v>
                </c:pt>
                <c:pt idx="80">
                  <c:v>-3.0982028946056062E-2</c:v>
                </c:pt>
                <c:pt idx="81">
                  <c:v>-5.9444944336494387E-2</c:v>
                </c:pt>
                <c:pt idx="82">
                  <c:v>0.1725797265958704</c:v>
                </c:pt>
                <c:pt idx="83">
                  <c:v>-9.7395498190412155E-2</c:v>
                </c:pt>
                <c:pt idx="84">
                  <c:v>0.15275327552656393</c:v>
                </c:pt>
                <c:pt idx="85">
                  <c:v>0.14326563706308448</c:v>
                </c:pt>
                <c:pt idx="86">
                  <c:v>-0.12670958772319807</c:v>
                </c:pt>
                <c:pt idx="87">
                  <c:v>3.4001023404258035E-2</c:v>
                </c:pt>
                <c:pt idx="88">
                  <c:v>-0.19412347815703157</c:v>
                </c:pt>
                <c:pt idx="89">
                  <c:v>0.34616034946551721</c:v>
                </c:pt>
                <c:pt idx="90">
                  <c:v>0.19538537275542467</c:v>
                </c:pt>
                <c:pt idx="91">
                  <c:v>4.7722209288796336E-2</c:v>
                </c:pt>
                <c:pt idx="92">
                  <c:v>1.925929389835801E-2</c:v>
                </c:pt>
                <c:pt idx="93">
                  <c:v>-9.2036214920767634E-3</c:v>
                </c:pt>
                <c:pt idx="94">
                  <c:v>-3.9691245091624694E-2</c:v>
                </c:pt>
                <c:pt idx="95">
                  <c:v>-4.9178883555104136E-2</c:v>
                </c:pt>
                <c:pt idx="96">
                  <c:v>-0.56101683280862957</c:v>
                </c:pt>
                <c:pt idx="97">
                  <c:v>-0.45793397955726789</c:v>
                </c:pt>
                <c:pt idx="98">
                  <c:v>-0.20693403169794067</c:v>
                </c:pt>
                <c:pt idx="99">
                  <c:v>6.669748621575522E-2</c:v>
                </c:pt>
                <c:pt idx="100">
                  <c:v>0.28923451868464056</c:v>
                </c:pt>
                <c:pt idx="101">
                  <c:v>-0.36966935103449927</c:v>
                </c:pt>
                <c:pt idx="102">
                  <c:v>-0.1103598686708942</c:v>
                </c:pt>
                <c:pt idx="103">
                  <c:v>0.14930022754768579</c:v>
                </c:pt>
                <c:pt idx="104">
                  <c:v>0.25654013299740974</c:v>
                </c:pt>
                <c:pt idx="105">
                  <c:v>0.52651535778369229</c:v>
                </c:pt>
                <c:pt idx="106">
                  <c:v>0.89787451415451791</c:v>
                </c:pt>
                <c:pt idx="107">
                  <c:v>0.40333459700429408</c:v>
                </c:pt>
                <c:pt idx="108">
                  <c:v>0.33556395098631064</c:v>
                </c:pt>
                <c:pt idx="109">
                  <c:v>0.31658867405935176</c:v>
                </c:pt>
                <c:pt idx="110">
                  <c:v>-0.2082896196432813</c:v>
                </c:pt>
                <c:pt idx="111">
                  <c:v>0.66058659370554729</c:v>
                </c:pt>
                <c:pt idx="112">
                  <c:v>0.31263689060457267</c:v>
                </c:pt>
                <c:pt idx="113">
                  <c:v>-0.17521848646453186</c:v>
                </c:pt>
                <c:pt idx="114">
                  <c:v>0.59590545989805221</c:v>
                </c:pt>
                <c:pt idx="115">
                  <c:v>0.49094714548471607</c:v>
                </c:pt>
                <c:pt idx="116">
                  <c:v>0.34490551203872855</c:v>
                </c:pt>
                <c:pt idx="117">
                  <c:v>5.5955010325485333E-2</c:v>
                </c:pt>
                <c:pt idx="118">
                  <c:v>-0.23299549138775255</c:v>
                </c:pt>
                <c:pt idx="119">
                  <c:v>-0.43655724692968256</c:v>
                </c:pt>
                <c:pt idx="120">
                  <c:v>7.4930287252444217E-2</c:v>
                </c:pt>
                <c:pt idx="121">
                  <c:v>0.22097192069843352</c:v>
                </c:pt>
                <c:pt idx="122">
                  <c:v>6.3061845255864668E-2</c:v>
                </c:pt>
                <c:pt idx="123">
                  <c:v>0.50813591019363535</c:v>
                </c:pt>
                <c:pt idx="124">
                  <c:v>-0.25151916569629407</c:v>
                </c:pt>
                <c:pt idx="125">
                  <c:v>-0.26100680415977351</c:v>
                </c:pt>
                <c:pt idx="126">
                  <c:v>-0.41263295501221364</c:v>
                </c:pt>
                <c:pt idx="127">
                  <c:v>-0.28946971955021183</c:v>
                </c:pt>
                <c:pt idx="128">
                  <c:v>-0.83027134326512453</c:v>
                </c:pt>
                <c:pt idx="129">
                  <c:v>-0.31878380908299775</c:v>
                </c:pt>
                <c:pt idx="130">
                  <c:v>-0.30844499647717072</c:v>
                </c:pt>
                <c:pt idx="131">
                  <c:v>-0.59824667233275974</c:v>
                </c:pt>
                <c:pt idx="132">
                  <c:v>-0.46176542917468311</c:v>
                </c:pt>
                <c:pt idx="133">
                  <c:v>-0.21076548131535944</c:v>
                </c:pt>
                <c:pt idx="134">
                  <c:v>-0.56815416048206302</c:v>
                </c:pt>
                <c:pt idx="135">
                  <c:v>-0.19179020438840055</c:v>
                </c:pt>
                <c:pt idx="136">
                  <c:v>-0.46176542917468311</c:v>
                </c:pt>
                <c:pt idx="137">
                  <c:v>-0.59746825001484538</c:v>
                </c:pt>
                <c:pt idx="138">
                  <c:v>2.6515357783692295E-2</c:v>
                </c:pt>
                <c:pt idx="139">
                  <c:v>-1.9763874098389422E-2</c:v>
                </c:pt>
                <c:pt idx="140">
                  <c:v>-7.6689704879266074E-2</c:v>
                </c:pt>
                <c:pt idx="141">
                  <c:v>-8.6177343342745516E-2</c:v>
                </c:pt>
                <c:pt idx="142">
                  <c:v>0.57736313036160247</c:v>
                </c:pt>
                <c:pt idx="143">
                  <c:v>-0.11699785669629215</c:v>
                </c:pt>
                <c:pt idx="144">
                  <c:v>0.13400209116303152</c:v>
                </c:pt>
                <c:pt idx="145">
                  <c:v>0.11417564009372505</c:v>
                </c:pt>
                <c:pt idx="146">
                  <c:v>0.36517558795304872</c:v>
                </c:pt>
                <c:pt idx="147">
                  <c:v>0.34620031102608984</c:v>
                </c:pt>
                <c:pt idx="148">
                  <c:v>0.33671267256261039</c:v>
                </c:pt>
                <c:pt idx="149">
                  <c:v>0.31773739563565151</c:v>
                </c:pt>
                <c:pt idx="150">
                  <c:v>0.30824975717217207</c:v>
                </c:pt>
                <c:pt idx="151">
                  <c:v>0.29876211870869618</c:v>
                </c:pt>
                <c:pt idx="152">
                  <c:v>0.28927448024521674</c:v>
                </c:pt>
                <c:pt idx="153">
                  <c:v>-0.22136187979456246</c:v>
                </c:pt>
                <c:pt idx="154">
                  <c:v>0.17033428463237854</c:v>
                </c:pt>
                <c:pt idx="155">
                  <c:v>0.1608466461688991</c:v>
                </c:pt>
                <c:pt idx="156">
                  <c:v>-0.60105287170264887</c:v>
                </c:pt>
                <c:pt idx="157">
                  <c:v>-0.60105287170264887</c:v>
                </c:pt>
                <c:pt idx="158">
                  <c:v>-0.43455735121103523</c:v>
                </c:pt>
                <c:pt idx="159">
                  <c:v>-0.23282350696280751</c:v>
                </c:pt>
                <c:pt idx="160">
                  <c:v>-0.11161312430896153</c:v>
                </c:pt>
                <c:pt idx="161">
                  <c:v>0.21739003111348332</c:v>
                </c:pt>
                <c:pt idx="162">
                  <c:v>-0.29324632892629943</c:v>
                </c:pt>
                <c:pt idx="163">
                  <c:v>0.19841475418652443</c:v>
                </c:pt>
                <c:pt idx="164">
                  <c:v>0.16995183879608966</c:v>
                </c:pt>
                <c:pt idx="165">
                  <c:v>-0.56955966437889849</c:v>
                </c:pt>
                <c:pt idx="166">
                  <c:v>-0.59802257976933326</c:v>
                </c:pt>
                <c:pt idx="167">
                  <c:v>-9.6873858193033513E-2</c:v>
                </c:pt>
                <c:pt idx="168">
                  <c:v>-0.64546077208673047</c:v>
                </c:pt>
                <c:pt idx="169">
                  <c:v>-0.17277496590086905</c:v>
                </c:pt>
                <c:pt idx="170">
                  <c:v>-0.22021315821826271</c:v>
                </c:pt>
                <c:pt idx="171">
                  <c:v>-0.58207759477568999</c:v>
                </c:pt>
                <c:pt idx="172">
                  <c:v>-0.48308897570795395</c:v>
                </c:pt>
                <c:pt idx="173">
                  <c:v>-7.7081726805701578E-2</c:v>
                </c:pt>
                <c:pt idx="174">
                  <c:v>-0.31069043844066258</c:v>
                </c:pt>
                <c:pt idx="175">
                  <c:v>-0.32017807690414202</c:v>
                </c:pt>
                <c:pt idx="176">
                  <c:v>-0.34864099229457679</c:v>
                </c:pt>
                <c:pt idx="177">
                  <c:v>-0.62110076277243742</c:v>
                </c:pt>
                <c:pt idx="178">
                  <c:v>0.79767337609490596</c:v>
                </c:pt>
                <c:pt idx="179">
                  <c:v>-0.2636346919595578</c:v>
                </c:pt>
                <c:pt idx="180">
                  <c:v>-0.60835206401836039</c:v>
                </c:pt>
                <c:pt idx="181">
                  <c:v>-0.8112511958470634</c:v>
                </c:pt>
                <c:pt idx="182">
                  <c:v>-1.0915652332391694</c:v>
                </c:pt>
                <c:pt idx="183">
                  <c:v>-0.44562971564366549</c:v>
                </c:pt>
                <c:pt idx="184">
                  <c:v>-0.96634527335914022</c:v>
                </c:pt>
                <c:pt idx="185">
                  <c:v>-0.97583291182261966</c:v>
                </c:pt>
                <c:pt idx="186">
                  <c:v>-1.0185362228540757</c:v>
                </c:pt>
                <c:pt idx="187">
                  <c:v>-1.0502028521178595</c:v>
                </c:pt>
                <c:pt idx="188">
                  <c:v>-1.0596904905813389</c:v>
                </c:pt>
                <c:pt idx="189">
                  <c:v>-2.0126245052412219</c:v>
                </c:pt>
                <c:pt idx="190">
                  <c:v>-2.4236641083439725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D9-F549-A9BD-6963DC6E5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350592"/>
        <c:axId val="1279352240"/>
      </c:scatterChart>
      <c:valAx>
        <c:axId val="127935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Producer:João Portugal Ramos - Vinhos, SA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9352240"/>
        <c:crosses val="autoZero"/>
        <c:crossBetween val="midCat"/>
      </c:valAx>
      <c:valAx>
        <c:axId val="1279352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93505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Average Price in Dollars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3'!$AC$2:$AC$192</c:f>
              <c:numCache>
                <c:formatCode>General</c:formatCode>
                <c:ptCount val="191"/>
              </c:numCache>
            </c:numRef>
          </c:xVal>
          <c:yVal>
            <c:numRef>
              <c:f>'Model 3'!$C$34:$C$224</c:f>
              <c:numCache>
                <c:formatCode>General</c:formatCode>
                <c:ptCount val="191"/>
                <c:pt idx="0">
                  <c:v>1.4266366833978559</c:v>
                </c:pt>
                <c:pt idx="1">
                  <c:v>0.5712727124402619</c:v>
                </c:pt>
                <c:pt idx="2">
                  <c:v>0.28232221072701691</c:v>
                </c:pt>
                <c:pt idx="3">
                  <c:v>-2.4395018617214497</c:v>
                </c:pt>
                <c:pt idx="4">
                  <c:v>9.0551562057058277E-2</c:v>
                </c:pt>
                <c:pt idx="5">
                  <c:v>0.46673783538100011</c:v>
                </c:pt>
                <c:pt idx="6">
                  <c:v>0.42007615766262418</c:v>
                </c:pt>
                <c:pt idx="7">
                  <c:v>-0.59878190272242549</c:v>
                </c:pt>
                <c:pt idx="8">
                  <c:v>0.54951825948264954</c:v>
                </c:pt>
                <c:pt idx="9">
                  <c:v>0.21312956545201089</c:v>
                </c:pt>
                <c:pt idx="10">
                  <c:v>0.13470157680001194</c:v>
                </c:pt>
                <c:pt idx="11">
                  <c:v>0.40766140647090054</c:v>
                </c:pt>
                <c:pt idx="12">
                  <c:v>0.38868612954394166</c:v>
                </c:pt>
                <c:pt idx="13">
                  <c:v>-0.16075195849210644</c:v>
                </c:pt>
                <c:pt idx="14">
                  <c:v>0.34124793722654445</c:v>
                </c:pt>
                <c:pt idx="15">
                  <c:v>0.32227266029958557</c:v>
                </c:pt>
                <c:pt idx="16">
                  <c:v>5.2297435513303014E-2</c:v>
                </c:pt>
                <c:pt idx="17">
                  <c:v>0.76792596798905066</c:v>
                </c:pt>
                <c:pt idx="18">
                  <c:v>-0.39996079947946228</c:v>
                </c:pt>
                <c:pt idx="19">
                  <c:v>0.17764440672621973</c:v>
                </c:pt>
                <c:pt idx="20">
                  <c:v>0.15866912979926084</c:v>
                </c:pt>
                <c:pt idx="21">
                  <c:v>0.40966907765858451</c:v>
                </c:pt>
                <c:pt idx="22">
                  <c:v>0.65340726328780363</c:v>
                </c:pt>
                <c:pt idx="23">
                  <c:v>0.38343203850152108</c:v>
                </c:pt>
                <c:pt idx="24">
                  <c:v>0.63443198636084475</c:v>
                </c:pt>
                <c:pt idx="25">
                  <c:v>0.88543193422017197</c:v>
                </c:pt>
                <c:pt idx="26">
                  <c:v>0.68607837578717579</c:v>
                </c:pt>
                <c:pt idx="27">
                  <c:v>0.65761546039674101</c:v>
                </c:pt>
                <c:pt idx="28">
                  <c:v>-5.2237441545958774E-2</c:v>
                </c:pt>
                <c:pt idx="29">
                  <c:v>0.50619209577505586</c:v>
                </c:pt>
                <c:pt idx="30">
                  <c:v>0.20552807936496365</c:v>
                </c:pt>
                <c:pt idx="31">
                  <c:v>0.49670445731157642</c:v>
                </c:pt>
                <c:pt idx="32">
                  <c:v>0.50619209577505586</c:v>
                </c:pt>
                <c:pt idx="33">
                  <c:v>0.49670445731157642</c:v>
                </c:pt>
                <c:pt idx="34">
                  <c:v>2.3663666161876762E-2</c:v>
                </c:pt>
                <c:pt idx="35">
                  <c:v>0.23671306016728266</c:v>
                </c:pt>
                <c:pt idx="36">
                  <c:v>-8.07003569363971E-2</c:v>
                </c:pt>
                <c:pt idx="37">
                  <c:v>1.3131945073195563</c:v>
                </c:pt>
                <c:pt idx="38">
                  <c:v>0.51750781493761266</c:v>
                </c:pt>
                <c:pt idx="39">
                  <c:v>0.51673130033859138</c:v>
                </c:pt>
                <c:pt idx="40">
                  <c:v>2.0800671652523306E-3</c:v>
                </c:pt>
                <c:pt idx="41">
                  <c:v>-7.4075712982271114E-3</c:v>
                </c:pt>
                <c:pt idx="42">
                  <c:v>-5.4845763615624321E-2</c:v>
                </c:pt>
                <c:pt idx="43">
                  <c:v>0.42157977873654673</c:v>
                </c:pt>
                <c:pt idx="44">
                  <c:v>-0.90226426788795067</c:v>
                </c:pt>
                <c:pt idx="45">
                  <c:v>0.48571165694451324</c:v>
                </c:pt>
                <c:pt idx="46">
                  <c:v>-4.4751154164572426E-2</c:v>
                </c:pt>
                <c:pt idx="47">
                  <c:v>0.5568764697022921</c:v>
                </c:pt>
                <c:pt idx="48">
                  <c:v>0.28690124491600955</c:v>
                </c:pt>
                <c:pt idx="49">
                  <c:v>0.2774136064525301</c:v>
                </c:pt>
                <c:pt idx="50">
                  <c:v>0.25843832952557122</c:v>
                </c:pt>
                <c:pt idx="51">
                  <c:v>-0.54199970636979344</c:v>
                </c:pt>
                <c:pt idx="52">
                  <c:v>0.47928403183533419</c:v>
                </c:pt>
                <c:pt idx="53">
                  <c:v>-0.51786012724626929</c:v>
                </c:pt>
                <c:pt idx="54">
                  <c:v>-3.2553917418191247E-2</c:v>
                </c:pt>
                <c:pt idx="55">
                  <c:v>-5.1529194345150131E-2</c:v>
                </c:pt>
                <c:pt idx="56">
                  <c:v>9.0355386902476909E-2</c:v>
                </c:pt>
                <c:pt idx="57">
                  <c:v>8.0867748438997467E-2</c:v>
                </c:pt>
                <c:pt idx="58">
                  <c:v>0.27552110826913889</c:v>
                </c:pt>
                <c:pt idx="59">
                  <c:v>0.1587935643559355</c:v>
                </c:pt>
                <c:pt idx="60">
                  <c:v>-0.23739684280702633</c:v>
                </c:pt>
                <c:pt idx="61">
                  <c:v>0.77974688022116112</c:v>
                </c:pt>
                <c:pt idx="62">
                  <c:v>0.77025924175768168</c:v>
                </c:pt>
                <c:pt idx="63">
                  <c:v>-0.23482402444227901</c:v>
                </c:pt>
                <c:pt idx="64">
                  <c:v>-3.2955426884235806E-3</c:v>
                </c:pt>
                <c:pt idx="65">
                  <c:v>-1.2783181151903023E-2</c:v>
                </c:pt>
                <c:pt idx="66">
                  <c:v>-3.2955426884235806E-3</c:v>
                </c:pt>
                <c:pt idx="67">
                  <c:v>-3.1758458078861906E-2</c:v>
                </c:pt>
                <c:pt idx="68">
                  <c:v>0.24770440517090009</c:v>
                </c:pt>
                <c:pt idx="69">
                  <c:v>-4.1246096542341348E-2</c:v>
                </c:pt>
                <c:pt idx="70">
                  <c:v>0.53685529884185179</c:v>
                </c:pt>
                <c:pt idx="71">
                  <c:v>0.29697067818737466</c:v>
                </c:pt>
                <c:pt idx="72">
                  <c:v>0.24988352296186633</c:v>
                </c:pt>
                <c:pt idx="73">
                  <c:v>-0.42201882512691569</c:v>
                </c:pt>
                <c:pt idx="74">
                  <c:v>0.28222274189323926</c:v>
                </c:pt>
                <c:pt idx="75">
                  <c:v>0.54646737186200589</c:v>
                </c:pt>
                <c:pt idx="76">
                  <c:v>0.22702924654922363</c:v>
                </c:pt>
                <c:pt idx="77">
                  <c:v>3.2955129470776612E-2</c:v>
                </c:pt>
                <c:pt idx="78">
                  <c:v>0.29546742400268222</c:v>
                </c:pt>
                <c:pt idx="79">
                  <c:v>0.51845605908998849</c:v>
                </c:pt>
                <c:pt idx="80">
                  <c:v>-3.0982028946056062E-2</c:v>
                </c:pt>
                <c:pt idx="81">
                  <c:v>-5.9444944336494387E-2</c:v>
                </c:pt>
                <c:pt idx="82">
                  <c:v>0.1725797265958704</c:v>
                </c:pt>
                <c:pt idx="83">
                  <c:v>-9.7395498190412155E-2</c:v>
                </c:pt>
                <c:pt idx="84">
                  <c:v>0.15275327552656393</c:v>
                </c:pt>
                <c:pt idx="85">
                  <c:v>0.14326563706308448</c:v>
                </c:pt>
                <c:pt idx="86">
                  <c:v>-0.12670958772319807</c:v>
                </c:pt>
                <c:pt idx="87">
                  <c:v>3.4001023404258035E-2</c:v>
                </c:pt>
                <c:pt idx="88">
                  <c:v>-0.19412347815703157</c:v>
                </c:pt>
                <c:pt idx="89">
                  <c:v>0.34616034946551721</c:v>
                </c:pt>
                <c:pt idx="90">
                  <c:v>0.19538537275542467</c:v>
                </c:pt>
                <c:pt idx="91">
                  <c:v>4.7722209288796336E-2</c:v>
                </c:pt>
                <c:pt idx="92">
                  <c:v>1.925929389835801E-2</c:v>
                </c:pt>
                <c:pt idx="93">
                  <c:v>-9.2036214920767634E-3</c:v>
                </c:pt>
                <c:pt idx="94">
                  <c:v>-3.9691245091624694E-2</c:v>
                </c:pt>
                <c:pt idx="95">
                  <c:v>-4.9178883555104136E-2</c:v>
                </c:pt>
                <c:pt idx="96">
                  <c:v>-0.56101683280862957</c:v>
                </c:pt>
                <c:pt idx="97">
                  <c:v>-0.45793397955726789</c:v>
                </c:pt>
                <c:pt idx="98">
                  <c:v>-0.20693403169794067</c:v>
                </c:pt>
                <c:pt idx="99">
                  <c:v>6.669748621575522E-2</c:v>
                </c:pt>
                <c:pt idx="100">
                  <c:v>0.28923451868464056</c:v>
                </c:pt>
                <c:pt idx="101">
                  <c:v>-0.36966935103449927</c:v>
                </c:pt>
                <c:pt idx="102">
                  <c:v>-0.1103598686708942</c:v>
                </c:pt>
                <c:pt idx="103">
                  <c:v>0.14930022754768579</c:v>
                </c:pt>
                <c:pt idx="104">
                  <c:v>0.25654013299740974</c:v>
                </c:pt>
                <c:pt idx="105">
                  <c:v>0.52651535778369229</c:v>
                </c:pt>
                <c:pt idx="106">
                  <c:v>0.89787451415451791</c:v>
                </c:pt>
                <c:pt idx="107">
                  <c:v>0.40333459700429408</c:v>
                </c:pt>
                <c:pt idx="108">
                  <c:v>0.33556395098631064</c:v>
                </c:pt>
                <c:pt idx="109">
                  <c:v>0.31658867405935176</c:v>
                </c:pt>
                <c:pt idx="110">
                  <c:v>-0.2082896196432813</c:v>
                </c:pt>
                <c:pt idx="111">
                  <c:v>0.66058659370554729</c:v>
                </c:pt>
                <c:pt idx="112">
                  <c:v>0.31263689060457267</c:v>
                </c:pt>
                <c:pt idx="113">
                  <c:v>-0.17521848646453186</c:v>
                </c:pt>
                <c:pt idx="114">
                  <c:v>0.59590545989805221</c:v>
                </c:pt>
                <c:pt idx="115">
                  <c:v>0.49094714548471607</c:v>
                </c:pt>
                <c:pt idx="116">
                  <c:v>0.34490551203872855</c:v>
                </c:pt>
                <c:pt idx="117">
                  <c:v>5.5955010325485333E-2</c:v>
                </c:pt>
                <c:pt idx="118">
                  <c:v>-0.23299549138775255</c:v>
                </c:pt>
                <c:pt idx="119">
                  <c:v>-0.43655724692968256</c:v>
                </c:pt>
                <c:pt idx="120">
                  <c:v>7.4930287252444217E-2</c:v>
                </c:pt>
                <c:pt idx="121">
                  <c:v>0.22097192069843352</c:v>
                </c:pt>
                <c:pt idx="122">
                  <c:v>6.3061845255864668E-2</c:v>
                </c:pt>
                <c:pt idx="123">
                  <c:v>0.50813591019363535</c:v>
                </c:pt>
                <c:pt idx="124">
                  <c:v>-0.25151916569629407</c:v>
                </c:pt>
                <c:pt idx="125">
                  <c:v>-0.26100680415977351</c:v>
                </c:pt>
                <c:pt idx="126">
                  <c:v>-0.41263295501221364</c:v>
                </c:pt>
                <c:pt idx="127">
                  <c:v>-0.28946971955021183</c:v>
                </c:pt>
                <c:pt idx="128">
                  <c:v>-0.83027134326512453</c:v>
                </c:pt>
                <c:pt idx="129">
                  <c:v>-0.31878380908299775</c:v>
                </c:pt>
                <c:pt idx="130">
                  <c:v>-0.30844499647717072</c:v>
                </c:pt>
                <c:pt idx="131">
                  <c:v>-0.59824667233275974</c:v>
                </c:pt>
                <c:pt idx="132">
                  <c:v>-0.46176542917468311</c:v>
                </c:pt>
                <c:pt idx="133">
                  <c:v>-0.21076548131535944</c:v>
                </c:pt>
                <c:pt idx="134">
                  <c:v>-0.56815416048206302</c:v>
                </c:pt>
                <c:pt idx="135">
                  <c:v>-0.19179020438840055</c:v>
                </c:pt>
                <c:pt idx="136">
                  <c:v>-0.46176542917468311</c:v>
                </c:pt>
                <c:pt idx="137">
                  <c:v>-0.59746825001484538</c:v>
                </c:pt>
                <c:pt idx="138">
                  <c:v>2.6515357783692295E-2</c:v>
                </c:pt>
                <c:pt idx="139">
                  <c:v>-1.9763874098389422E-2</c:v>
                </c:pt>
                <c:pt idx="140">
                  <c:v>-7.6689704879266074E-2</c:v>
                </c:pt>
                <c:pt idx="141">
                  <c:v>-8.6177343342745516E-2</c:v>
                </c:pt>
                <c:pt idx="142">
                  <c:v>0.57736313036160247</c:v>
                </c:pt>
                <c:pt idx="143">
                  <c:v>-0.11699785669629215</c:v>
                </c:pt>
                <c:pt idx="144">
                  <c:v>0.13400209116303152</c:v>
                </c:pt>
                <c:pt idx="145">
                  <c:v>0.11417564009372505</c:v>
                </c:pt>
                <c:pt idx="146">
                  <c:v>0.36517558795304872</c:v>
                </c:pt>
                <c:pt idx="147">
                  <c:v>0.34620031102608984</c:v>
                </c:pt>
                <c:pt idx="148">
                  <c:v>0.33671267256261039</c:v>
                </c:pt>
                <c:pt idx="149">
                  <c:v>0.31773739563565151</c:v>
                </c:pt>
                <c:pt idx="150">
                  <c:v>0.30824975717217207</c:v>
                </c:pt>
                <c:pt idx="151">
                  <c:v>0.29876211870869618</c:v>
                </c:pt>
                <c:pt idx="152">
                  <c:v>0.28927448024521674</c:v>
                </c:pt>
                <c:pt idx="153">
                  <c:v>-0.22136187979456246</c:v>
                </c:pt>
                <c:pt idx="154">
                  <c:v>0.17033428463237854</c:v>
                </c:pt>
                <c:pt idx="155">
                  <c:v>0.1608466461688991</c:v>
                </c:pt>
                <c:pt idx="156">
                  <c:v>-0.60105287170264887</c:v>
                </c:pt>
                <c:pt idx="157">
                  <c:v>-0.60105287170264887</c:v>
                </c:pt>
                <c:pt idx="158">
                  <c:v>-0.43455735121103523</c:v>
                </c:pt>
                <c:pt idx="159">
                  <c:v>-0.23282350696280751</c:v>
                </c:pt>
                <c:pt idx="160">
                  <c:v>-0.11161312430896153</c:v>
                </c:pt>
                <c:pt idx="161">
                  <c:v>0.21739003111348332</c:v>
                </c:pt>
                <c:pt idx="162">
                  <c:v>-0.29324632892629943</c:v>
                </c:pt>
                <c:pt idx="163">
                  <c:v>0.19841475418652443</c:v>
                </c:pt>
                <c:pt idx="164">
                  <c:v>0.16995183879608966</c:v>
                </c:pt>
                <c:pt idx="165">
                  <c:v>-0.56955966437889849</c:v>
                </c:pt>
                <c:pt idx="166">
                  <c:v>-0.59802257976933326</c:v>
                </c:pt>
                <c:pt idx="167">
                  <c:v>-9.6873858193033513E-2</c:v>
                </c:pt>
                <c:pt idx="168">
                  <c:v>-0.64546077208673047</c:v>
                </c:pt>
                <c:pt idx="169">
                  <c:v>-0.17277496590086905</c:v>
                </c:pt>
                <c:pt idx="170">
                  <c:v>-0.22021315821826271</c:v>
                </c:pt>
                <c:pt idx="171">
                  <c:v>-0.58207759477568999</c:v>
                </c:pt>
                <c:pt idx="172">
                  <c:v>-0.48308897570795395</c:v>
                </c:pt>
                <c:pt idx="173">
                  <c:v>-7.7081726805701578E-2</c:v>
                </c:pt>
                <c:pt idx="174">
                  <c:v>-0.31069043844066258</c:v>
                </c:pt>
                <c:pt idx="175">
                  <c:v>-0.32017807690414202</c:v>
                </c:pt>
                <c:pt idx="176">
                  <c:v>-0.34864099229457679</c:v>
                </c:pt>
                <c:pt idx="177">
                  <c:v>-0.62110076277243742</c:v>
                </c:pt>
                <c:pt idx="178">
                  <c:v>0.79767337609490596</c:v>
                </c:pt>
                <c:pt idx="179">
                  <c:v>-0.2636346919595578</c:v>
                </c:pt>
                <c:pt idx="180">
                  <c:v>-0.60835206401836039</c:v>
                </c:pt>
                <c:pt idx="181">
                  <c:v>-0.8112511958470634</c:v>
                </c:pt>
                <c:pt idx="182">
                  <c:v>-1.0915652332391694</c:v>
                </c:pt>
                <c:pt idx="183">
                  <c:v>-0.44562971564366549</c:v>
                </c:pt>
                <c:pt idx="184">
                  <c:v>-0.96634527335914022</c:v>
                </c:pt>
                <c:pt idx="185">
                  <c:v>-0.97583291182261966</c:v>
                </c:pt>
                <c:pt idx="186">
                  <c:v>-1.0185362228540757</c:v>
                </c:pt>
                <c:pt idx="187">
                  <c:v>-1.0502028521178595</c:v>
                </c:pt>
                <c:pt idx="188">
                  <c:v>-1.0596904905813389</c:v>
                </c:pt>
                <c:pt idx="189">
                  <c:v>-2.0126245052412219</c:v>
                </c:pt>
                <c:pt idx="190">
                  <c:v>-2.4236641083439725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5-D146-B9DC-10EB0FB98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841808"/>
        <c:axId val="1250843456"/>
      </c:scatterChart>
      <c:valAx>
        <c:axId val="125084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Average Price in Dollars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0843456"/>
        <c:crosses val="autoZero"/>
        <c:crossBetween val="midCat"/>
      </c:valAx>
      <c:valAx>
        <c:axId val="1250843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08418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Region:Regional Península de Setúbal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1'!$Q$2:$Q$192</c:f>
              <c:numCache>
                <c:formatCode>General</c:formatCode>
                <c:ptCount val="191"/>
              </c:numCache>
            </c:numRef>
          </c:xVal>
          <c:yVal>
            <c:numRef>
              <c:f>'Model 1'!$C$40:$C$230</c:f>
              <c:numCache>
                <c:formatCode>General</c:formatCode>
                <c:ptCount val="191"/>
                <c:pt idx="0">
                  <c:v>1.4396792810058194</c:v>
                </c:pt>
                <c:pt idx="1">
                  <c:v>0.58274158310964097</c:v>
                </c:pt>
                <c:pt idx="2">
                  <c:v>0.28893929488295811</c:v>
                </c:pt>
                <c:pt idx="3">
                  <c:v>-2.4252191011004882</c:v>
                </c:pt>
                <c:pt idx="4">
                  <c:v>5.6195982322392979E-2</c:v>
                </c:pt>
                <c:pt idx="5">
                  <c:v>0.47688199241221696</c:v>
                </c:pt>
                <c:pt idx="6">
                  <c:v>0.42058795607686505</c:v>
                </c:pt>
                <c:pt idx="7">
                  <c:v>-0.57719995491530085</c:v>
                </c:pt>
                <c:pt idx="8">
                  <c:v>0.563144724243827</c:v>
                </c:pt>
                <c:pt idx="9">
                  <c:v>0.22424571482464728</c:v>
                </c:pt>
                <c:pt idx="10">
                  <c:v>0.13921491799649033</c:v>
                </c:pt>
                <c:pt idx="11">
                  <c:v>0.42164059252882069</c:v>
                </c:pt>
                <c:pt idx="12">
                  <c:v>0.40360190405182195</c:v>
                </c:pt>
                <c:pt idx="13">
                  <c:v>-0.15694463968604566</c:v>
                </c:pt>
                <c:pt idx="14">
                  <c:v>0.35850518285932509</c:v>
                </c:pt>
                <c:pt idx="15">
                  <c:v>0.34046649438232635</c:v>
                </c:pt>
                <c:pt idx="16">
                  <c:v>6.4702894632642227E-2</c:v>
                </c:pt>
                <c:pt idx="17">
                  <c:v>0.75287048858585237</c:v>
                </c:pt>
                <c:pt idx="18">
                  <c:v>-0.4347846734391112</c:v>
                </c:pt>
                <c:pt idx="19">
                  <c:v>0.1956767787022109</c:v>
                </c:pt>
                <c:pt idx="20">
                  <c:v>0.17763809022521215</c:v>
                </c:pt>
                <c:pt idx="21">
                  <c:v>0.43536300149789753</c:v>
                </c:pt>
                <c:pt idx="22">
                  <c:v>0.67643816785238542</c:v>
                </c:pt>
                <c:pt idx="23">
                  <c:v>0.4006745681027013</c:v>
                </c:pt>
                <c:pt idx="24">
                  <c:v>0.65839947937538668</c:v>
                </c:pt>
                <c:pt idx="25">
                  <c:v>0.9161243906480685</c:v>
                </c:pt>
                <c:pt idx="26">
                  <c:v>0.68995070147089166</c:v>
                </c:pt>
                <c:pt idx="27">
                  <c:v>0.66289266875539354</c:v>
                </c:pt>
                <c:pt idx="28">
                  <c:v>-4.1156696064781784E-2</c:v>
                </c:pt>
                <c:pt idx="29">
                  <c:v>0.46524313654305161</c:v>
                </c:pt>
                <c:pt idx="30">
                  <c:v>0.17005190475757104</c:v>
                </c:pt>
                <c:pt idx="31">
                  <c:v>0.45622379230455223</c:v>
                </c:pt>
                <c:pt idx="32">
                  <c:v>0.46524313654305161</c:v>
                </c:pt>
                <c:pt idx="33">
                  <c:v>0.45622379230455223</c:v>
                </c:pt>
                <c:pt idx="34">
                  <c:v>3.0998057843213189E-2</c:v>
                </c:pt>
                <c:pt idx="35">
                  <c:v>0.25264559216190463</c:v>
                </c:pt>
                <c:pt idx="36">
                  <c:v>-6.8214728780276346E-2</c:v>
                </c:pt>
                <c:pt idx="37">
                  <c:v>1.3103447714386149</c:v>
                </c:pt>
                <c:pt idx="38">
                  <c:v>0.50839564076658306</c:v>
                </c:pt>
                <c:pt idx="39">
                  <c:v>0.51959295590944166</c:v>
                </c:pt>
                <c:pt idx="40">
                  <c:v>1.8048003051326589E-2</c:v>
                </c:pt>
                <c:pt idx="41">
                  <c:v>9.0286588128307699E-3</c:v>
                </c:pt>
                <c:pt idx="42">
                  <c:v>-3.6068062379669641E-2</c:v>
                </c:pt>
                <c:pt idx="43">
                  <c:v>0.4369902975089488</c:v>
                </c:pt>
                <c:pt idx="44">
                  <c:v>-0.90565020672023167</c:v>
                </c:pt>
                <c:pt idx="45">
                  <c:v>0.46721504280451853</c:v>
                </c:pt>
                <c:pt idx="46">
                  <c:v>-7.5292812456350333E-2</c:v>
                </c:pt>
                <c:pt idx="47">
                  <c:v>0.54667277681253523</c:v>
                </c:pt>
                <c:pt idx="48">
                  <c:v>0.27090917706285111</c:v>
                </c:pt>
                <c:pt idx="49">
                  <c:v>0.26188983282435174</c:v>
                </c:pt>
                <c:pt idx="50">
                  <c:v>0.243851144347353</c:v>
                </c:pt>
                <c:pt idx="51">
                  <c:v>-0.57442031066319998</c:v>
                </c:pt>
                <c:pt idx="52">
                  <c:v>0.43690925866756203</c:v>
                </c:pt>
                <c:pt idx="53">
                  <c:v>-0.49992251787101694</c:v>
                </c:pt>
                <c:pt idx="54">
                  <c:v>-7.1213388999705529E-2</c:v>
                </c:pt>
                <c:pt idx="55">
                  <c:v>-8.9252077476704272E-2</c:v>
                </c:pt>
                <c:pt idx="56">
                  <c:v>5.2937722833966916E-2</c:v>
                </c:pt>
                <c:pt idx="57">
                  <c:v>4.3918378595467544E-2</c:v>
                </c:pt>
                <c:pt idx="58">
                  <c:v>0.30021013109729466</c:v>
                </c:pt>
                <c:pt idx="59">
                  <c:v>0.184371794333682</c:v>
                </c:pt>
                <c:pt idx="60">
                  <c:v>-0.21624948641811415</c:v>
                </c:pt>
                <c:pt idx="61">
                  <c:v>0.80802955296296375</c:v>
                </c:pt>
                <c:pt idx="62">
                  <c:v>0.79901020872446438</c:v>
                </c:pt>
                <c:pt idx="63">
                  <c:v>-0.22029637512260081</c:v>
                </c:pt>
                <c:pt idx="64">
                  <c:v>-4.3776207695447766E-2</c:v>
                </c:pt>
                <c:pt idx="65">
                  <c:v>-5.2795551933947138E-2</c:v>
                </c:pt>
                <c:pt idx="66">
                  <c:v>-4.3776207695447766E-2</c:v>
                </c:pt>
                <c:pt idx="67">
                  <c:v>-7.0834240410945881E-2</c:v>
                </c:pt>
                <c:pt idx="68">
                  <c:v>0.21394870357723761</c:v>
                </c:pt>
                <c:pt idx="69">
                  <c:v>-7.9853584649445253E-2</c:v>
                </c:pt>
                <c:pt idx="70">
                  <c:v>0.51216125328942397</c:v>
                </c:pt>
                <c:pt idx="71">
                  <c:v>0.29317858475476655</c:v>
                </c:pt>
                <c:pt idx="72">
                  <c:v>0.2581747448254994</c:v>
                </c:pt>
                <c:pt idx="73">
                  <c:v>-0.40979724304067844</c:v>
                </c:pt>
                <c:pt idx="74">
                  <c:v>0.29172907090734057</c:v>
                </c:pt>
                <c:pt idx="75">
                  <c:v>0.52791430163639319</c:v>
                </c:pt>
                <c:pt idx="76">
                  <c:v>0.2403679884349792</c:v>
                </c:pt>
                <c:pt idx="77">
                  <c:v>3.6759142593290051E-2</c:v>
                </c:pt>
                <c:pt idx="78">
                  <c:v>0.27018939036370782</c:v>
                </c:pt>
                <c:pt idx="79">
                  <c:v>0.54263356243931149</c:v>
                </c:pt>
                <c:pt idx="80">
                  <c:v>-1.7912981298554342E-2</c:v>
                </c:pt>
                <c:pt idx="81">
                  <c:v>-4.4971014014052457E-2</c:v>
                </c:pt>
                <c:pt idx="82">
                  <c:v>0.1947152087816324</c:v>
                </c:pt>
                <c:pt idx="83">
                  <c:v>-8.1048390968049944E-2</c:v>
                </c:pt>
                <c:pt idx="84">
                  <c:v>0.13575630666225003</c:v>
                </c:pt>
                <c:pt idx="85">
                  <c:v>0.12673696242375065</c:v>
                </c:pt>
                <c:pt idx="86">
                  <c:v>-0.14902663732593524</c:v>
                </c:pt>
                <c:pt idx="87">
                  <c:v>5.3231977639400796E-2</c:v>
                </c:pt>
                <c:pt idx="88">
                  <c:v>-0.21105213446015014</c:v>
                </c:pt>
                <c:pt idx="89">
                  <c:v>0.37116496263245935</c:v>
                </c:pt>
                <c:pt idx="90">
                  <c:v>0.21456480967441394</c:v>
                </c:pt>
                <c:pt idx="91">
                  <c:v>6.8343330167280669E-2</c:v>
                </c:pt>
                <c:pt idx="92">
                  <c:v>4.1285297451782554E-2</c:v>
                </c:pt>
                <c:pt idx="93">
                  <c:v>1.422726473628444E-2</c:v>
                </c:pt>
                <c:pt idx="94">
                  <c:v>-8.1129429809436715E-2</c:v>
                </c:pt>
                <c:pt idx="95">
                  <c:v>-9.0148774047936087E-2</c:v>
                </c:pt>
                <c:pt idx="96">
                  <c:v>-0.59827142171520364</c:v>
                </c:pt>
                <c:pt idx="97">
                  <c:v>-0.43146654242993066</c:v>
                </c:pt>
                <c:pt idx="98">
                  <c:v>-0.17374163115724528</c:v>
                </c:pt>
                <c:pt idx="99">
                  <c:v>8.6382018644279412E-2</c:v>
                </c:pt>
                <c:pt idx="100">
                  <c:v>0.31704889720146312</c:v>
                </c:pt>
                <c:pt idx="101">
                  <c:v>-0.34268623838181611</c:v>
                </c:pt>
                <c:pt idx="102">
                  <c:v>-9.7421108448919824E-2</c:v>
                </c:pt>
                <c:pt idx="103">
                  <c:v>0.15005571236231496</c:v>
                </c:pt>
                <c:pt idx="104">
                  <c:v>0.25687470488742825</c:v>
                </c:pt>
                <c:pt idx="105">
                  <c:v>0.53263830463711237</c:v>
                </c:pt>
                <c:pt idx="106">
                  <c:v>0.90087111455316204</c:v>
                </c:pt>
                <c:pt idx="107">
                  <c:v>0.40784119392362861</c:v>
                </c:pt>
                <c:pt idx="108">
                  <c:v>0.34759117540476758</c:v>
                </c:pt>
                <c:pt idx="109">
                  <c:v>0.32955248692776884</c:v>
                </c:pt>
                <c:pt idx="110">
                  <c:v>-0.19925158485416006</c:v>
                </c:pt>
                <c:pt idx="111">
                  <c:v>0.64884127208511622</c:v>
                </c:pt>
                <c:pt idx="112">
                  <c:v>0.28682437989617071</c:v>
                </c:pt>
                <c:pt idx="113">
                  <c:v>-0.16183236327840689</c:v>
                </c:pt>
                <c:pt idx="114">
                  <c:v>0.58846084537425725</c:v>
                </c:pt>
                <c:pt idx="115">
                  <c:v>0.51455251722306983</c:v>
                </c:pt>
                <c:pt idx="116">
                  <c:v>0.34935616336776576</c:v>
                </c:pt>
                <c:pt idx="117">
                  <c:v>5.5553875141082898E-2</c:v>
                </c:pt>
                <c:pt idx="118">
                  <c:v>-0.23824841308559819</c:v>
                </c:pt>
                <c:pt idx="119">
                  <c:v>-0.46949683243197882</c:v>
                </c:pt>
                <c:pt idx="120">
                  <c:v>5.4972334351891305E-2</c:v>
                </c:pt>
                <c:pt idx="121">
                  <c:v>0.23878891747338749</c:v>
                </c:pt>
                <c:pt idx="122">
                  <c:v>5.8951532734923262E-2</c:v>
                </c:pt>
                <c:pt idx="123">
                  <c:v>0.52028528984929601</c:v>
                </c:pt>
                <c:pt idx="124">
                  <c:v>-0.23313003731037263</c:v>
                </c:pt>
                <c:pt idx="125">
                  <c:v>-0.242149381548872</c:v>
                </c:pt>
                <c:pt idx="126">
                  <c:v>-0.43966974814930282</c:v>
                </c:pt>
                <c:pt idx="127">
                  <c:v>-0.26920741426437012</c:v>
                </c:pt>
                <c:pt idx="128">
                  <c:v>-0.86165482740612376</c:v>
                </c:pt>
                <c:pt idx="129">
                  <c:v>-0.33718566062225186</c:v>
                </c:pt>
                <c:pt idx="130">
                  <c:v>-0.28724610274136886</c:v>
                </c:pt>
                <c:pt idx="131">
                  <c:v>-0.62196860461043713</c:v>
                </c:pt>
                <c:pt idx="132">
                  <c:v>-0.4406760140712187</c:v>
                </c:pt>
                <c:pt idx="133">
                  <c:v>-0.18295110279853688</c:v>
                </c:pt>
                <c:pt idx="134">
                  <c:v>-0.60818746252493483</c:v>
                </c:pt>
                <c:pt idx="135">
                  <c:v>-0.16491241432153814</c:v>
                </c:pt>
                <c:pt idx="136">
                  <c:v>-0.4406760140712187</c:v>
                </c:pt>
                <c:pt idx="137">
                  <c:v>-0.5745530393118301</c:v>
                </c:pt>
                <c:pt idx="138">
                  <c:v>3.263830463711237E-2</c:v>
                </c:pt>
                <c:pt idx="139">
                  <c:v>-2.1113964703655341E-2</c:v>
                </c:pt>
                <c:pt idx="140">
                  <c:v>-7.5230030134651571E-2</c:v>
                </c:pt>
                <c:pt idx="141">
                  <c:v>-8.4249374373150943E-2</c:v>
                </c:pt>
                <c:pt idx="142">
                  <c:v>0.5834359702275087</c:v>
                </c:pt>
                <c:pt idx="143">
                  <c:v>-0.10731210340273556</c:v>
                </c:pt>
                <c:pt idx="144">
                  <c:v>0.15041280786994804</c:v>
                </c:pt>
                <c:pt idx="145">
                  <c:v>9.1453905750563891E-2</c:v>
                </c:pt>
                <c:pt idx="146">
                  <c:v>0.34917881702324749</c:v>
                </c:pt>
                <c:pt idx="147">
                  <c:v>0.33114012854624875</c:v>
                </c:pt>
                <c:pt idx="148">
                  <c:v>0.32212078430774937</c:v>
                </c:pt>
                <c:pt idx="149">
                  <c:v>0.30408209583075063</c:v>
                </c:pt>
                <c:pt idx="150">
                  <c:v>0.29506275159225126</c:v>
                </c:pt>
                <c:pt idx="151">
                  <c:v>0.28604340735375189</c:v>
                </c:pt>
                <c:pt idx="152">
                  <c:v>0.27702406311525252</c:v>
                </c:pt>
                <c:pt idx="153">
                  <c:v>-0.20652489002622865</c:v>
                </c:pt>
                <c:pt idx="154">
                  <c:v>0.15618057671894903</c:v>
                </c:pt>
                <c:pt idx="155">
                  <c:v>0.14716123248044966</c:v>
                </c:pt>
                <c:pt idx="156">
                  <c:v>-0.55418677097920543</c:v>
                </c:pt>
                <c:pt idx="157">
                  <c:v>-0.57280700024539932</c:v>
                </c:pt>
                <c:pt idx="158">
                  <c:v>-0.43542678062041773</c:v>
                </c:pt>
                <c:pt idx="159">
                  <c:v>-0.25957634197108881</c:v>
                </c:pt>
                <c:pt idx="160">
                  <c:v>-0.10814822968533733</c:v>
                </c:pt>
                <c:pt idx="161">
                  <c:v>0.19873553091685991</c:v>
                </c:pt>
                <c:pt idx="162">
                  <c:v>-0.28481342222462303</c:v>
                </c:pt>
                <c:pt idx="163">
                  <c:v>0.18069684243986117</c:v>
                </c:pt>
                <c:pt idx="164">
                  <c:v>0.15363880972436306</c:v>
                </c:pt>
                <c:pt idx="165">
                  <c:v>-0.5622153822102387</c:v>
                </c:pt>
                <c:pt idx="166">
                  <c:v>-0.58927341492573682</c:v>
                </c:pt>
                <c:pt idx="167">
                  <c:v>-0.11474380602275502</c:v>
                </c:pt>
                <c:pt idx="168">
                  <c:v>-0.63437013611823367</c:v>
                </c:pt>
                <c:pt idx="169">
                  <c:v>-0.18689855993075</c:v>
                </c:pt>
                <c:pt idx="170">
                  <c:v>-0.23199528112324685</c:v>
                </c:pt>
                <c:pt idx="171">
                  <c:v>-0.55476831176840058</c:v>
                </c:pt>
                <c:pt idx="172">
                  <c:v>-0.45530610846777542</c:v>
                </c:pt>
                <c:pt idx="173">
                  <c:v>3.73810426985699E-3</c:v>
                </c:pt>
                <c:pt idx="174">
                  <c:v>-0.32578073480405223</c:v>
                </c:pt>
                <c:pt idx="175">
                  <c:v>-0.3348000790425516</c:v>
                </c:pt>
                <c:pt idx="176">
                  <c:v>-0.36185811175804972</c:v>
                </c:pt>
                <c:pt idx="177">
                  <c:v>-0.6171675739238367</c:v>
                </c:pt>
                <c:pt idx="178">
                  <c:v>0.82295192617637092</c:v>
                </c:pt>
                <c:pt idx="179">
                  <c:v>-0.28322578060614134</c:v>
                </c:pt>
                <c:pt idx="180">
                  <c:v>-0.63979968241209129</c:v>
                </c:pt>
                <c:pt idx="181">
                  <c:v>-0.83969716794731575</c:v>
                </c:pt>
                <c:pt idx="182">
                  <c:v>-1.0637876560069</c:v>
                </c:pt>
                <c:pt idx="183">
                  <c:v>-0.4458704925133059</c:v>
                </c:pt>
                <c:pt idx="184">
                  <c:v>-0.95493375704394268</c:v>
                </c:pt>
                <c:pt idx="185">
                  <c:v>-0.96395310128244205</c:v>
                </c:pt>
                <c:pt idx="186">
                  <c:v>-1.0052761204769016</c:v>
                </c:pt>
                <c:pt idx="187">
                  <c:v>-1.0590364792928693</c:v>
                </c:pt>
                <c:pt idx="188">
                  <c:v>-1.0680558235313686</c:v>
                </c:pt>
                <c:pt idx="189">
                  <c:v>-2.0086860263847122</c:v>
                </c:pt>
                <c:pt idx="190">
                  <c:v>-2.4042733846304358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72-E646-A3FD-E11D458E7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440784"/>
        <c:axId val="1238537232"/>
      </c:scatterChart>
      <c:valAx>
        <c:axId val="123844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Region:Regional Península de Setúbal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8537232"/>
        <c:crosses val="autoZero"/>
        <c:crossBetween val="midCat"/>
      </c:valAx>
      <c:valAx>
        <c:axId val="1238537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84407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3'!$E$34:$E$224</c:f>
              <c:numCache>
                <c:formatCode>General</c:formatCode>
                <c:ptCount val="191"/>
                <c:pt idx="0">
                  <c:v>0.26178010471204188</c:v>
                </c:pt>
                <c:pt idx="1">
                  <c:v>0.78534031413612571</c:v>
                </c:pt>
                <c:pt idx="2">
                  <c:v>1.3089005235602094</c:v>
                </c:pt>
                <c:pt idx="3">
                  <c:v>1.8324607329842932</c:v>
                </c:pt>
                <c:pt idx="4">
                  <c:v>2.3560209424083771</c:v>
                </c:pt>
                <c:pt idx="5">
                  <c:v>2.8795811518324608</c:v>
                </c:pt>
                <c:pt idx="6">
                  <c:v>3.4031413612565449</c:v>
                </c:pt>
                <c:pt idx="7">
                  <c:v>3.9267015706806285</c:v>
                </c:pt>
                <c:pt idx="8">
                  <c:v>4.4502617801047117</c:v>
                </c:pt>
                <c:pt idx="9">
                  <c:v>4.9738219895287958</c:v>
                </c:pt>
                <c:pt idx="10">
                  <c:v>5.4973821989528791</c:v>
                </c:pt>
                <c:pt idx="11">
                  <c:v>6.0209424083769632</c:v>
                </c:pt>
                <c:pt idx="12">
                  <c:v>6.5445026178010473</c:v>
                </c:pt>
                <c:pt idx="13">
                  <c:v>7.0680628272251305</c:v>
                </c:pt>
                <c:pt idx="14">
                  <c:v>7.5916230366492146</c:v>
                </c:pt>
                <c:pt idx="15">
                  <c:v>8.1151832460732987</c:v>
                </c:pt>
                <c:pt idx="16">
                  <c:v>8.6387434554973819</c:v>
                </c:pt>
                <c:pt idx="17">
                  <c:v>9.1623036649214651</c:v>
                </c:pt>
                <c:pt idx="18">
                  <c:v>9.6858638743455501</c:v>
                </c:pt>
                <c:pt idx="19">
                  <c:v>10.209424083769633</c:v>
                </c:pt>
                <c:pt idx="20">
                  <c:v>10.732984293193716</c:v>
                </c:pt>
                <c:pt idx="21">
                  <c:v>11.256544502617801</c:v>
                </c:pt>
                <c:pt idx="22">
                  <c:v>11.780104712041885</c:v>
                </c:pt>
                <c:pt idx="23">
                  <c:v>12.303664921465968</c:v>
                </c:pt>
                <c:pt idx="24">
                  <c:v>12.827225130890053</c:v>
                </c:pt>
                <c:pt idx="25">
                  <c:v>13.350785340314136</c:v>
                </c:pt>
                <c:pt idx="26">
                  <c:v>13.874345549738219</c:v>
                </c:pt>
                <c:pt idx="27">
                  <c:v>14.397905759162303</c:v>
                </c:pt>
                <c:pt idx="28">
                  <c:v>14.921465968586388</c:v>
                </c:pt>
                <c:pt idx="29">
                  <c:v>15.445026178010471</c:v>
                </c:pt>
                <c:pt idx="30">
                  <c:v>15.968586387434554</c:v>
                </c:pt>
                <c:pt idx="31">
                  <c:v>16.492146596858639</c:v>
                </c:pt>
                <c:pt idx="32">
                  <c:v>17.015706806282722</c:v>
                </c:pt>
                <c:pt idx="33">
                  <c:v>17.539267015706805</c:v>
                </c:pt>
                <c:pt idx="34">
                  <c:v>18.062827225130889</c:v>
                </c:pt>
                <c:pt idx="35">
                  <c:v>18.586387434554972</c:v>
                </c:pt>
                <c:pt idx="36">
                  <c:v>19.109947643979059</c:v>
                </c:pt>
                <c:pt idx="37">
                  <c:v>19.633507853403142</c:v>
                </c:pt>
                <c:pt idx="38">
                  <c:v>20.157068062827225</c:v>
                </c:pt>
                <c:pt idx="39">
                  <c:v>20.680628272251308</c:v>
                </c:pt>
                <c:pt idx="40">
                  <c:v>21.204188481675391</c:v>
                </c:pt>
                <c:pt idx="41">
                  <c:v>21.727748691099475</c:v>
                </c:pt>
                <c:pt idx="42">
                  <c:v>22.251308900523561</c:v>
                </c:pt>
                <c:pt idx="43">
                  <c:v>22.774869109947645</c:v>
                </c:pt>
                <c:pt idx="44">
                  <c:v>23.298429319371728</c:v>
                </c:pt>
                <c:pt idx="45">
                  <c:v>23.821989528795811</c:v>
                </c:pt>
                <c:pt idx="46">
                  <c:v>24.345549738219894</c:v>
                </c:pt>
                <c:pt idx="47">
                  <c:v>24.869109947643977</c:v>
                </c:pt>
                <c:pt idx="48">
                  <c:v>25.392670157068064</c:v>
                </c:pt>
                <c:pt idx="49">
                  <c:v>25.916230366492147</c:v>
                </c:pt>
                <c:pt idx="50">
                  <c:v>26.439790575916231</c:v>
                </c:pt>
                <c:pt idx="51">
                  <c:v>26.963350785340314</c:v>
                </c:pt>
                <c:pt idx="52">
                  <c:v>27.486910994764397</c:v>
                </c:pt>
                <c:pt idx="53">
                  <c:v>28.01047120418848</c:v>
                </c:pt>
                <c:pt idx="54">
                  <c:v>28.534031413612563</c:v>
                </c:pt>
                <c:pt idx="55">
                  <c:v>29.05759162303665</c:v>
                </c:pt>
                <c:pt idx="56">
                  <c:v>29.581151832460733</c:v>
                </c:pt>
                <c:pt idx="57">
                  <c:v>30.104712041884817</c:v>
                </c:pt>
                <c:pt idx="58">
                  <c:v>30.6282722513089</c:v>
                </c:pt>
                <c:pt idx="59">
                  <c:v>31.151832460732983</c:v>
                </c:pt>
                <c:pt idx="60">
                  <c:v>31.675392670157066</c:v>
                </c:pt>
                <c:pt idx="61">
                  <c:v>32.198952879581157</c:v>
                </c:pt>
                <c:pt idx="62">
                  <c:v>32.72251308900524</c:v>
                </c:pt>
                <c:pt idx="63">
                  <c:v>33.246073298429323</c:v>
                </c:pt>
                <c:pt idx="64">
                  <c:v>33.769633507853406</c:v>
                </c:pt>
                <c:pt idx="65">
                  <c:v>34.293193717277489</c:v>
                </c:pt>
                <c:pt idx="66">
                  <c:v>34.816753926701573</c:v>
                </c:pt>
                <c:pt idx="67">
                  <c:v>35.340314136125656</c:v>
                </c:pt>
                <c:pt idx="68">
                  <c:v>35.863874345549739</c:v>
                </c:pt>
                <c:pt idx="69">
                  <c:v>36.387434554973822</c:v>
                </c:pt>
                <c:pt idx="70">
                  <c:v>36.910994764397905</c:v>
                </c:pt>
                <c:pt idx="71">
                  <c:v>37.434554973821996</c:v>
                </c:pt>
                <c:pt idx="72">
                  <c:v>37.958115183246079</c:v>
                </c:pt>
                <c:pt idx="73">
                  <c:v>38.481675392670162</c:v>
                </c:pt>
                <c:pt idx="74">
                  <c:v>39.005235602094245</c:v>
                </c:pt>
                <c:pt idx="75">
                  <c:v>39.528795811518329</c:v>
                </c:pt>
                <c:pt idx="76">
                  <c:v>40.052356020942412</c:v>
                </c:pt>
                <c:pt idx="77">
                  <c:v>40.575916230366495</c:v>
                </c:pt>
                <c:pt idx="78">
                  <c:v>41.099476439790578</c:v>
                </c:pt>
                <c:pt idx="79">
                  <c:v>41.623036649214662</c:v>
                </c:pt>
                <c:pt idx="80">
                  <c:v>42.146596858638745</c:v>
                </c:pt>
                <c:pt idx="81">
                  <c:v>42.670157068062828</c:v>
                </c:pt>
                <c:pt idx="82">
                  <c:v>43.193717277486911</c:v>
                </c:pt>
                <c:pt idx="83">
                  <c:v>43.717277486910994</c:v>
                </c:pt>
                <c:pt idx="84">
                  <c:v>44.240837696335085</c:v>
                </c:pt>
                <c:pt idx="85">
                  <c:v>44.764397905759168</c:v>
                </c:pt>
                <c:pt idx="86">
                  <c:v>45.287958115183251</c:v>
                </c:pt>
                <c:pt idx="87">
                  <c:v>45.811518324607334</c:v>
                </c:pt>
                <c:pt idx="88">
                  <c:v>46.335078534031418</c:v>
                </c:pt>
                <c:pt idx="89">
                  <c:v>46.858638743455501</c:v>
                </c:pt>
                <c:pt idx="90">
                  <c:v>47.382198952879584</c:v>
                </c:pt>
                <c:pt idx="91">
                  <c:v>47.905759162303667</c:v>
                </c:pt>
                <c:pt idx="92">
                  <c:v>48.42931937172775</c:v>
                </c:pt>
                <c:pt idx="93">
                  <c:v>48.952879581151834</c:v>
                </c:pt>
                <c:pt idx="94">
                  <c:v>49.476439790575917</c:v>
                </c:pt>
                <c:pt idx="95">
                  <c:v>50</c:v>
                </c:pt>
                <c:pt idx="96">
                  <c:v>50.52356020942409</c:v>
                </c:pt>
                <c:pt idx="97">
                  <c:v>51.047120418848174</c:v>
                </c:pt>
                <c:pt idx="98">
                  <c:v>51.570680628272257</c:v>
                </c:pt>
                <c:pt idx="99">
                  <c:v>52.09424083769634</c:v>
                </c:pt>
                <c:pt idx="100">
                  <c:v>52.617801047120423</c:v>
                </c:pt>
                <c:pt idx="101">
                  <c:v>53.141361256544506</c:v>
                </c:pt>
                <c:pt idx="102">
                  <c:v>53.66492146596859</c:v>
                </c:pt>
                <c:pt idx="103">
                  <c:v>54.188481675392673</c:v>
                </c:pt>
                <c:pt idx="104">
                  <c:v>54.712041884816756</c:v>
                </c:pt>
                <c:pt idx="105">
                  <c:v>55.235602094240839</c:v>
                </c:pt>
                <c:pt idx="106">
                  <c:v>55.759162303664922</c:v>
                </c:pt>
                <c:pt idx="107">
                  <c:v>56.282722513089006</c:v>
                </c:pt>
                <c:pt idx="108">
                  <c:v>56.806282722513089</c:v>
                </c:pt>
                <c:pt idx="109">
                  <c:v>57.329842931937179</c:v>
                </c:pt>
                <c:pt idx="110">
                  <c:v>57.853403141361262</c:v>
                </c:pt>
                <c:pt idx="111">
                  <c:v>58.376963350785346</c:v>
                </c:pt>
                <c:pt idx="112">
                  <c:v>58.900523560209429</c:v>
                </c:pt>
                <c:pt idx="113">
                  <c:v>59.424083769633512</c:v>
                </c:pt>
                <c:pt idx="114">
                  <c:v>59.947643979057595</c:v>
                </c:pt>
                <c:pt idx="115">
                  <c:v>60.471204188481678</c:v>
                </c:pt>
                <c:pt idx="116">
                  <c:v>60.994764397905762</c:v>
                </c:pt>
                <c:pt idx="117">
                  <c:v>61.518324607329845</c:v>
                </c:pt>
                <c:pt idx="118">
                  <c:v>62.041884816753928</c:v>
                </c:pt>
                <c:pt idx="119">
                  <c:v>62.565445026178011</c:v>
                </c:pt>
                <c:pt idx="120">
                  <c:v>63.089005235602095</c:v>
                </c:pt>
                <c:pt idx="121">
                  <c:v>63.612565445026178</c:v>
                </c:pt>
                <c:pt idx="122">
                  <c:v>64.136125654450268</c:v>
                </c:pt>
                <c:pt idx="123">
                  <c:v>64.659685863874344</c:v>
                </c:pt>
                <c:pt idx="124">
                  <c:v>65.183246073298434</c:v>
                </c:pt>
                <c:pt idx="125">
                  <c:v>65.706806282722511</c:v>
                </c:pt>
                <c:pt idx="126">
                  <c:v>66.230366492146601</c:v>
                </c:pt>
                <c:pt idx="127">
                  <c:v>66.753926701570677</c:v>
                </c:pt>
                <c:pt idx="128">
                  <c:v>67.277486910994767</c:v>
                </c:pt>
                <c:pt idx="129">
                  <c:v>67.801047120418858</c:v>
                </c:pt>
                <c:pt idx="130">
                  <c:v>68.324607329842934</c:v>
                </c:pt>
                <c:pt idx="131">
                  <c:v>68.848167539267024</c:v>
                </c:pt>
                <c:pt idx="132">
                  <c:v>69.3717277486911</c:v>
                </c:pt>
                <c:pt idx="133">
                  <c:v>69.89528795811519</c:v>
                </c:pt>
                <c:pt idx="134">
                  <c:v>70.418848167539267</c:v>
                </c:pt>
                <c:pt idx="135">
                  <c:v>70.942408376963357</c:v>
                </c:pt>
                <c:pt idx="136">
                  <c:v>71.465968586387433</c:v>
                </c:pt>
                <c:pt idx="137">
                  <c:v>71.989528795811523</c:v>
                </c:pt>
                <c:pt idx="138">
                  <c:v>72.513089005235599</c:v>
                </c:pt>
                <c:pt idx="139">
                  <c:v>73.03664921465969</c:v>
                </c:pt>
                <c:pt idx="140">
                  <c:v>73.560209424083766</c:v>
                </c:pt>
                <c:pt idx="141">
                  <c:v>74.083769633507856</c:v>
                </c:pt>
                <c:pt idx="142">
                  <c:v>74.607329842931946</c:v>
                </c:pt>
                <c:pt idx="143">
                  <c:v>75.130890052356023</c:v>
                </c:pt>
                <c:pt idx="144">
                  <c:v>75.654450261780113</c:v>
                </c:pt>
                <c:pt idx="145">
                  <c:v>76.178010471204189</c:v>
                </c:pt>
                <c:pt idx="146">
                  <c:v>76.701570680628279</c:v>
                </c:pt>
                <c:pt idx="147">
                  <c:v>77.225130890052355</c:v>
                </c:pt>
                <c:pt idx="148">
                  <c:v>77.748691099476446</c:v>
                </c:pt>
                <c:pt idx="149">
                  <c:v>78.272251308900522</c:v>
                </c:pt>
                <c:pt idx="150">
                  <c:v>78.795811518324612</c:v>
                </c:pt>
                <c:pt idx="151">
                  <c:v>79.319371727748688</c:v>
                </c:pt>
                <c:pt idx="152">
                  <c:v>79.842931937172779</c:v>
                </c:pt>
                <c:pt idx="153">
                  <c:v>80.366492146596855</c:v>
                </c:pt>
                <c:pt idx="154">
                  <c:v>80.890052356020945</c:v>
                </c:pt>
                <c:pt idx="155">
                  <c:v>81.413612565445035</c:v>
                </c:pt>
                <c:pt idx="156">
                  <c:v>81.937172774869111</c:v>
                </c:pt>
                <c:pt idx="157">
                  <c:v>82.460732984293202</c:v>
                </c:pt>
                <c:pt idx="158">
                  <c:v>82.984293193717278</c:v>
                </c:pt>
                <c:pt idx="159">
                  <c:v>83.507853403141368</c:v>
                </c:pt>
                <c:pt idx="160">
                  <c:v>84.031413612565444</c:v>
                </c:pt>
                <c:pt idx="161">
                  <c:v>84.554973821989535</c:v>
                </c:pt>
                <c:pt idx="162">
                  <c:v>85.078534031413611</c:v>
                </c:pt>
                <c:pt idx="163">
                  <c:v>85.602094240837701</c:v>
                </c:pt>
                <c:pt idx="164">
                  <c:v>86.125654450261777</c:v>
                </c:pt>
                <c:pt idx="165">
                  <c:v>86.649214659685867</c:v>
                </c:pt>
                <c:pt idx="166">
                  <c:v>87.172774869109944</c:v>
                </c:pt>
                <c:pt idx="167">
                  <c:v>87.696335078534034</c:v>
                </c:pt>
                <c:pt idx="168">
                  <c:v>88.219895287958124</c:v>
                </c:pt>
                <c:pt idx="169">
                  <c:v>88.7434554973822</c:v>
                </c:pt>
                <c:pt idx="170">
                  <c:v>89.267015706806291</c:v>
                </c:pt>
                <c:pt idx="171">
                  <c:v>89.790575916230367</c:v>
                </c:pt>
                <c:pt idx="172">
                  <c:v>90.314136125654457</c:v>
                </c:pt>
                <c:pt idx="173">
                  <c:v>90.837696335078533</c:v>
                </c:pt>
                <c:pt idx="174">
                  <c:v>91.361256544502623</c:v>
                </c:pt>
                <c:pt idx="175">
                  <c:v>91.8848167539267</c:v>
                </c:pt>
                <c:pt idx="176">
                  <c:v>92.40837696335079</c:v>
                </c:pt>
                <c:pt idx="177">
                  <c:v>92.931937172774866</c:v>
                </c:pt>
                <c:pt idx="178">
                  <c:v>93.455497382198956</c:v>
                </c:pt>
                <c:pt idx="179">
                  <c:v>93.979057591623032</c:v>
                </c:pt>
                <c:pt idx="180">
                  <c:v>94.502617801047123</c:v>
                </c:pt>
                <c:pt idx="181">
                  <c:v>95.026178010471213</c:v>
                </c:pt>
                <c:pt idx="182">
                  <c:v>95.549738219895289</c:v>
                </c:pt>
                <c:pt idx="183">
                  <c:v>96.073298429319379</c:v>
                </c:pt>
                <c:pt idx="184">
                  <c:v>96.596858638743456</c:v>
                </c:pt>
                <c:pt idx="185">
                  <c:v>97.120418848167546</c:v>
                </c:pt>
                <c:pt idx="186">
                  <c:v>97.643979057591622</c:v>
                </c:pt>
                <c:pt idx="187">
                  <c:v>98.167539267015712</c:v>
                </c:pt>
                <c:pt idx="188">
                  <c:v>98.691099476439788</c:v>
                </c:pt>
                <c:pt idx="189">
                  <c:v>99.214659685863879</c:v>
                </c:pt>
                <c:pt idx="190">
                  <c:v>99.738219895287955</c:v>
                </c:pt>
              </c:numCache>
            </c:numRef>
          </c:xVal>
          <c:yVal>
            <c:numRef>
              <c:f>'Model 3'!$F$34:$F$224</c:f>
              <c:numCache>
                <c:formatCode>General</c:formatCode>
                <c:ptCount val="191"/>
                <c:pt idx="0">
                  <c:v>12.5</c:v>
                </c:pt>
                <c:pt idx="1">
                  <c:v>13</c:v>
                </c:pt>
                <c:pt idx="2">
                  <c:v>13.5</c:v>
                </c:pt>
                <c:pt idx="3">
                  <c:v>13.5</c:v>
                </c:pt>
                <c:pt idx="4">
                  <c:v>13.5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14.5</c:v>
                </c:pt>
                <c:pt idx="9">
                  <c:v>14.5</c:v>
                </c:pt>
                <c:pt idx="10">
                  <c:v>14.5</c:v>
                </c:pt>
                <c:pt idx="11">
                  <c:v>14.5</c:v>
                </c:pt>
                <c:pt idx="12">
                  <c:v>14.5</c:v>
                </c:pt>
                <c:pt idx="13">
                  <c:v>14.5</c:v>
                </c:pt>
                <c:pt idx="14">
                  <c:v>14.5</c:v>
                </c:pt>
                <c:pt idx="15">
                  <c:v>14.5</c:v>
                </c:pt>
                <c:pt idx="16">
                  <c:v>14.5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15.5</c:v>
                </c:pt>
                <c:pt idx="38">
                  <c:v>15.5</c:v>
                </c:pt>
                <c:pt idx="39">
                  <c:v>15.5</c:v>
                </c:pt>
                <c:pt idx="40">
                  <c:v>15.5</c:v>
                </c:pt>
                <c:pt idx="41">
                  <c:v>15.5</c:v>
                </c:pt>
                <c:pt idx="42">
                  <c:v>15.5</c:v>
                </c:pt>
                <c:pt idx="43">
                  <c:v>15.5</c:v>
                </c:pt>
                <c:pt idx="44">
                  <c:v>15.5</c:v>
                </c:pt>
                <c:pt idx="45">
                  <c:v>15.5</c:v>
                </c:pt>
                <c:pt idx="46">
                  <c:v>15.5</c:v>
                </c:pt>
                <c:pt idx="47">
                  <c:v>15.5</c:v>
                </c:pt>
                <c:pt idx="48">
                  <c:v>15.5</c:v>
                </c:pt>
                <c:pt idx="49">
                  <c:v>15.5</c:v>
                </c:pt>
                <c:pt idx="50">
                  <c:v>15.5</c:v>
                </c:pt>
                <c:pt idx="51">
                  <c:v>15.5</c:v>
                </c:pt>
                <c:pt idx="52">
                  <c:v>15.5</c:v>
                </c:pt>
                <c:pt idx="53">
                  <c:v>15.5</c:v>
                </c:pt>
                <c:pt idx="54">
                  <c:v>15.5</c:v>
                </c:pt>
                <c:pt idx="55">
                  <c:v>15.5</c:v>
                </c:pt>
                <c:pt idx="56">
                  <c:v>15.5</c:v>
                </c:pt>
                <c:pt idx="57">
                  <c:v>15.5</c:v>
                </c:pt>
                <c:pt idx="58">
                  <c:v>15.5</c:v>
                </c:pt>
                <c:pt idx="59">
                  <c:v>15.5</c:v>
                </c:pt>
                <c:pt idx="60">
                  <c:v>15.5</c:v>
                </c:pt>
                <c:pt idx="61">
                  <c:v>15.5</c:v>
                </c:pt>
                <c:pt idx="62">
                  <c:v>15.5</c:v>
                </c:pt>
                <c:pt idx="63">
                  <c:v>15.5</c:v>
                </c:pt>
                <c:pt idx="64">
                  <c:v>15.5</c:v>
                </c:pt>
                <c:pt idx="65">
                  <c:v>15.5</c:v>
                </c:pt>
                <c:pt idx="66">
                  <c:v>15.5</c:v>
                </c:pt>
                <c:pt idx="67">
                  <c:v>15.5</c:v>
                </c:pt>
                <c:pt idx="68">
                  <c:v>15.5</c:v>
                </c:pt>
                <c:pt idx="69">
                  <c:v>15.5</c:v>
                </c:pt>
                <c:pt idx="70">
                  <c:v>15.5</c:v>
                </c:pt>
                <c:pt idx="71">
                  <c:v>15.5</c:v>
                </c:pt>
                <c:pt idx="72">
                  <c:v>15.5</c:v>
                </c:pt>
                <c:pt idx="73">
                  <c:v>15.5</c:v>
                </c:pt>
                <c:pt idx="74">
                  <c:v>15.5</c:v>
                </c:pt>
                <c:pt idx="75">
                  <c:v>15.5</c:v>
                </c:pt>
                <c:pt idx="76">
                  <c:v>15.5</c:v>
                </c:pt>
                <c:pt idx="77">
                  <c:v>15.5</c:v>
                </c:pt>
                <c:pt idx="78">
                  <c:v>15.5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16.5</c:v>
                </c:pt>
                <c:pt idx="117">
                  <c:v>16.5</c:v>
                </c:pt>
                <c:pt idx="118">
                  <c:v>16.5</c:v>
                </c:pt>
                <c:pt idx="119">
                  <c:v>16.5</c:v>
                </c:pt>
                <c:pt idx="120">
                  <c:v>16.5</c:v>
                </c:pt>
                <c:pt idx="121">
                  <c:v>16.5</c:v>
                </c:pt>
                <c:pt idx="122">
                  <c:v>16.5</c:v>
                </c:pt>
                <c:pt idx="123">
                  <c:v>16.5</c:v>
                </c:pt>
                <c:pt idx="124">
                  <c:v>16.5</c:v>
                </c:pt>
                <c:pt idx="125">
                  <c:v>16.5</c:v>
                </c:pt>
                <c:pt idx="126">
                  <c:v>16.5</c:v>
                </c:pt>
                <c:pt idx="127">
                  <c:v>16.5</c:v>
                </c:pt>
                <c:pt idx="128">
                  <c:v>16.5</c:v>
                </c:pt>
                <c:pt idx="129">
                  <c:v>16.5</c:v>
                </c:pt>
                <c:pt idx="130">
                  <c:v>16.5</c:v>
                </c:pt>
                <c:pt idx="131">
                  <c:v>16.5</c:v>
                </c:pt>
                <c:pt idx="132">
                  <c:v>16.5</c:v>
                </c:pt>
                <c:pt idx="133">
                  <c:v>16.5</c:v>
                </c:pt>
                <c:pt idx="134">
                  <c:v>16.5</c:v>
                </c:pt>
                <c:pt idx="135">
                  <c:v>16.5</c:v>
                </c:pt>
                <c:pt idx="136">
                  <c:v>16.5</c:v>
                </c:pt>
                <c:pt idx="137">
                  <c:v>16.5</c:v>
                </c:pt>
                <c:pt idx="138">
                  <c:v>16.5</c:v>
                </c:pt>
                <c:pt idx="139">
                  <c:v>16.5</c:v>
                </c:pt>
                <c:pt idx="140">
                  <c:v>16.5</c:v>
                </c:pt>
                <c:pt idx="141">
                  <c:v>16.5</c:v>
                </c:pt>
                <c:pt idx="142">
                  <c:v>16.5</c:v>
                </c:pt>
                <c:pt idx="143">
                  <c:v>16.5</c:v>
                </c:pt>
                <c:pt idx="144">
                  <c:v>16.5</c:v>
                </c:pt>
                <c:pt idx="145">
                  <c:v>16.5</c:v>
                </c:pt>
                <c:pt idx="146">
                  <c:v>16.5</c:v>
                </c:pt>
                <c:pt idx="147">
                  <c:v>16.5</c:v>
                </c:pt>
                <c:pt idx="148">
                  <c:v>17</c:v>
                </c:pt>
                <c:pt idx="149">
                  <c:v>17</c:v>
                </c:pt>
                <c:pt idx="150">
                  <c:v>17</c:v>
                </c:pt>
                <c:pt idx="151">
                  <c:v>17</c:v>
                </c:pt>
                <c:pt idx="152">
                  <c:v>17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17.5</c:v>
                </c:pt>
                <c:pt idx="182">
                  <c:v>17.5</c:v>
                </c:pt>
                <c:pt idx="183">
                  <c:v>17.5</c:v>
                </c:pt>
                <c:pt idx="184">
                  <c:v>17.5</c:v>
                </c:pt>
                <c:pt idx="185">
                  <c:v>17.5</c:v>
                </c:pt>
                <c:pt idx="186">
                  <c:v>17.5</c:v>
                </c:pt>
                <c:pt idx="187">
                  <c:v>17.5</c:v>
                </c:pt>
                <c:pt idx="188">
                  <c:v>17.5</c:v>
                </c:pt>
                <c:pt idx="189">
                  <c:v>17.5</c:v>
                </c:pt>
                <c:pt idx="190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95-5B42-9421-D4E4B3C5E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296112"/>
        <c:axId val="1279566784"/>
      </c:scatterChart>
      <c:valAx>
        <c:axId val="118929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9566784"/>
        <c:crosses val="autoZero"/>
        <c:crossBetween val="midCat"/>
      </c:valAx>
      <c:valAx>
        <c:axId val="1279566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JudgeRating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92961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Region:DOC Douro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'Original Data'!$T$2:$T$192</c:f>
              <c:numCache>
                <c:formatCode>General</c:formatCode>
                <c:ptCount val="19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</c:numCache>
            </c:numRef>
          </c:xVal>
          <c:yVal>
            <c:numRef>
              <c:f>'Model 4'!$C$33:$C$223</c:f>
              <c:numCache>
                <c:formatCode>General</c:formatCode>
                <c:ptCount val="191"/>
                <c:pt idx="0">
                  <c:v>1.4251761103529255</c:v>
                </c:pt>
                <c:pt idx="1">
                  <c:v>0.57032971882322414</c:v>
                </c:pt>
                <c:pt idx="2">
                  <c:v>0.28082955843046165</c:v>
                </c:pt>
                <c:pt idx="3">
                  <c:v>-2.4338171872923908</c:v>
                </c:pt>
                <c:pt idx="4">
                  <c:v>9.1366192199895835E-2</c:v>
                </c:pt>
                <c:pt idx="5">
                  <c:v>0.45962692187680076</c:v>
                </c:pt>
                <c:pt idx="6">
                  <c:v>0.44095657012339018</c:v>
                </c:pt>
                <c:pt idx="7">
                  <c:v>-0.59394717756190474</c:v>
                </c:pt>
                <c:pt idx="8">
                  <c:v>0.54996229747474601</c:v>
                </c:pt>
                <c:pt idx="9">
                  <c:v>0.21378625769845527</c:v>
                </c:pt>
                <c:pt idx="10">
                  <c:v>0.14081315842828701</c:v>
                </c:pt>
                <c:pt idx="11">
                  <c:v>0.40650575859951488</c:v>
                </c:pt>
                <c:pt idx="12">
                  <c:v>0.38783540684610074</c:v>
                </c:pt>
                <c:pt idx="13">
                  <c:v>-0.16315938630929949</c:v>
                </c:pt>
                <c:pt idx="14">
                  <c:v>0.34115952746256895</c:v>
                </c:pt>
                <c:pt idx="15">
                  <c:v>0.32248917570915836</c:v>
                </c:pt>
                <c:pt idx="16">
                  <c:v>5.1659367069810003E-2</c:v>
                </c:pt>
                <c:pt idx="17">
                  <c:v>0.77078756041632346</c:v>
                </c:pt>
                <c:pt idx="18">
                  <c:v>-0.3992986319233971</c:v>
                </c:pt>
                <c:pt idx="19">
                  <c:v>0.1768825039489883</c:v>
                </c:pt>
                <c:pt idx="20">
                  <c:v>0.15821215219558127</c:v>
                </c:pt>
                <c:pt idx="21">
                  <c:v>0.41037160908151549</c:v>
                </c:pt>
                <c:pt idx="22">
                  <c:v>0.65508464662117305</c:v>
                </c:pt>
                <c:pt idx="23">
                  <c:v>0.38425483798182469</c:v>
                </c:pt>
                <c:pt idx="24">
                  <c:v>0.63641429486776246</c:v>
                </c:pt>
                <c:pt idx="25">
                  <c:v>0.88857375175369668</c:v>
                </c:pt>
                <c:pt idx="26">
                  <c:v>0.67584516970424957</c:v>
                </c:pt>
                <c:pt idx="27">
                  <c:v>0.64783964207413192</c:v>
                </c:pt>
                <c:pt idx="28">
                  <c:v>-5.9043429876609821E-2</c:v>
                </c:pt>
                <c:pt idx="29">
                  <c:v>0.50562159818347396</c:v>
                </c:pt>
                <c:pt idx="30">
                  <c:v>0.20489750538357754</c:v>
                </c:pt>
                <c:pt idx="31">
                  <c:v>0.49628642230676689</c:v>
                </c:pt>
                <c:pt idx="32">
                  <c:v>0.50562159818347396</c:v>
                </c:pt>
                <c:pt idx="33">
                  <c:v>0.49628642230676689</c:v>
                </c:pt>
                <c:pt idx="34">
                  <c:v>1.5637977137039627E-2</c:v>
                </c:pt>
                <c:pt idx="35">
                  <c:v>0.23045673051614912</c:v>
                </c:pt>
                <c:pt idx="36">
                  <c:v>-8.7048957506731028E-2</c:v>
                </c:pt>
                <c:pt idx="37">
                  <c:v>1.330239978028354</c:v>
                </c:pt>
                <c:pt idx="38">
                  <c:v>0.53484439177914567</c:v>
                </c:pt>
                <c:pt idx="39">
                  <c:v>0.50683886414902446</c:v>
                </c:pt>
                <c:pt idx="40">
                  <c:v>3.286418091214216E-3</c:v>
                </c:pt>
                <c:pt idx="41">
                  <c:v>-6.0487577854928531E-3</c:v>
                </c:pt>
                <c:pt idx="42">
                  <c:v>-5.2724637169024646E-2</c:v>
                </c:pt>
                <c:pt idx="43">
                  <c:v>0.41989978899851721</c:v>
                </c:pt>
                <c:pt idx="44">
                  <c:v>-0.90598366731853019</c:v>
                </c:pt>
                <c:pt idx="45">
                  <c:v>0.48718282588001571</c:v>
                </c:pt>
                <c:pt idx="46">
                  <c:v>-4.5141615521977485E-2</c:v>
                </c:pt>
                <c:pt idx="47">
                  <c:v>0.56028772080908773</c:v>
                </c:pt>
                <c:pt idx="48">
                  <c:v>0.2894579121697376</c:v>
                </c:pt>
                <c:pt idx="49">
                  <c:v>0.28012273629303053</c:v>
                </c:pt>
                <c:pt idx="50">
                  <c:v>0.26145238453962349</c:v>
                </c:pt>
                <c:pt idx="51">
                  <c:v>-0.54170186550172161</c:v>
                </c:pt>
                <c:pt idx="52">
                  <c:v>0.47743905291711641</c:v>
                </c:pt>
                <c:pt idx="53">
                  <c:v>-0.51829275790219498</c:v>
                </c:pt>
                <c:pt idx="54">
                  <c:v>-3.4581001628289698E-2</c:v>
                </c:pt>
                <c:pt idx="55">
                  <c:v>-5.3251353381703836E-2</c:v>
                </c:pt>
                <c:pt idx="56">
                  <c:v>8.8462505068335417E-2</c:v>
                </c:pt>
                <c:pt idx="57">
                  <c:v>7.9127329191628348E-2</c:v>
                </c:pt>
                <c:pt idx="58">
                  <c:v>0.27526625701285923</c:v>
                </c:pt>
                <c:pt idx="59">
                  <c:v>0.1590082743338499</c:v>
                </c:pt>
                <c:pt idx="60">
                  <c:v>-0.23741469286120775</c:v>
                </c:pt>
                <c:pt idx="61">
                  <c:v>0.78147392731515808</c:v>
                </c:pt>
                <c:pt idx="62">
                  <c:v>0.77213875143845456</c:v>
                </c:pt>
                <c:pt idx="63">
                  <c:v>-0.24153774185373322</c:v>
                </c:pt>
                <c:pt idx="64">
                  <c:v>-3.7135776932331055E-3</c:v>
                </c:pt>
                <c:pt idx="65">
                  <c:v>-1.3048753569940175E-2</c:v>
                </c:pt>
                <c:pt idx="66">
                  <c:v>-3.7135776932331055E-3</c:v>
                </c:pt>
                <c:pt idx="67">
                  <c:v>-3.171910532335076E-2</c:v>
                </c:pt>
                <c:pt idx="68">
                  <c:v>0.24844587919270111</c:v>
                </c:pt>
                <c:pt idx="69">
                  <c:v>-4.1054281200057829E-2</c:v>
                </c:pt>
                <c:pt idx="70">
                  <c:v>0.53079179564435464</c:v>
                </c:pt>
                <c:pt idx="71">
                  <c:v>0.31500937629520109</c:v>
                </c:pt>
                <c:pt idx="72">
                  <c:v>0.24751019354878068</c:v>
                </c:pt>
                <c:pt idx="73">
                  <c:v>-0.42203217489513634</c:v>
                </c:pt>
                <c:pt idx="74">
                  <c:v>0.28046467386236529</c:v>
                </c:pt>
                <c:pt idx="75">
                  <c:v>0.54092309365933744</c:v>
                </c:pt>
                <c:pt idx="76">
                  <c:v>0.21821786750787986</c:v>
                </c:pt>
                <c:pt idx="77">
                  <c:v>2.206946588218095E-2</c:v>
                </c:pt>
                <c:pt idx="78">
                  <c:v>0.28876363677339789</c:v>
                </c:pt>
                <c:pt idx="79">
                  <c:v>0.51757046153744923</c:v>
                </c:pt>
                <c:pt idx="80">
                  <c:v>-3.342433161795455E-2</c:v>
                </c:pt>
                <c:pt idx="81">
                  <c:v>-6.1429859248072205E-2</c:v>
                </c:pt>
                <c:pt idx="82">
                  <c:v>0.17205924588445143</c:v>
                </c:pt>
                <c:pt idx="83">
                  <c:v>-9.8770562754896929E-2</c:v>
                </c:pt>
                <c:pt idx="84">
                  <c:v>0.15435256010108134</c:v>
                </c:pt>
                <c:pt idx="85">
                  <c:v>0.14501738422437427</c:v>
                </c:pt>
                <c:pt idx="86">
                  <c:v>-0.12581242441497054</c:v>
                </c:pt>
                <c:pt idx="87">
                  <c:v>3.2895039293501682E-2</c:v>
                </c:pt>
                <c:pt idx="88">
                  <c:v>-0.19187173607684826</c:v>
                </c:pt>
                <c:pt idx="89">
                  <c:v>0.34682015845210401</c:v>
                </c:pt>
                <c:pt idx="90">
                  <c:v>0.19496254209880703</c:v>
                </c:pt>
                <c:pt idx="91">
                  <c:v>4.7984822182637998E-2</c:v>
                </c:pt>
                <c:pt idx="92">
                  <c:v>1.9979294552516791E-2</c:v>
                </c:pt>
                <c:pt idx="93">
                  <c:v>-8.0262330776008639E-3</c:v>
                </c:pt>
                <c:pt idx="94">
                  <c:v>-4.1231298836297725E-2</c:v>
                </c:pt>
                <c:pt idx="95">
                  <c:v>-5.0566474713001242E-2</c:v>
                </c:pt>
                <c:pt idx="96">
                  <c:v>-0.56258652925841091</c:v>
                </c:pt>
                <c:pt idx="97">
                  <c:v>-0.45724970834515233</c:v>
                </c:pt>
                <c:pt idx="98">
                  <c:v>-0.20509025145921811</c:v>
                </c:pt>
                <c:pt idx="99">
                  <c:v>6.6655173936048584E-2</c:v>
                </c:pt>
                <c:pt idx="100">
                  <c:v>0.29080910319186515</c:v>
                </c:pt>
                <c:pt idx="101">
                  <c:v>-0.36899725329626776</c:v>
                </c:pt>
                <c:pt idx="102">
                  <c:v>-0.11867125279334445</c:v>
                </c:pt>
                <c:pt idx="103">
                  <c:v>0.14653499779920409</c:v>
                </c:pt>
                <c:pt idx="104">
                  <c:v>0.2534578046015028</c:v>
                </c:pt>
                <c:pt idx="105">
                  <c:v>0.52428761324085116</c:v>
                </c:pt>
                <c:pt idx="106">
                  <c:v>0.91521724080494238</c:v>
                </c:pt>
                <c:pt idx="107">
                  <c:v>0.42201522471084019</c:v>
                </c:pt>
                <c:pt idx="108">
                  <c:v>0.33320053685030437</c:v>
                </c:pt>
                <c:pt idx="109">
                  <c:v>0.31453018509689024</c:v>
                </c:pt>
                <c:pt idx="110">
                  <c:v>-0.21020015026092764</c:v>
                </c:pt>
                <c:pt idx="111">
                  <c:v>0.66349986904592839</c:v>
                </c:pt>
                <c:pt idx="112">
                  <c:v>0.29787253767289457</c:v>
                </c:pt>
                <c:pt idx="113">
                  <c:v>-0.18419450156652672</c:v>
                </c:pt>
                <c:pt idx="114">
                  <c:v>0.59191788681473767</c:v>
                </c:pt>
                <c:pt idx="115">
                  <c:v>0.48305827426788284</c:v>
                </c:pt>
                <c:pt idx="116">
                  <c:v>0.33975842992880345</c:v>
                </c:pt>
                <c:pt idx="117">
                  <c:v>5.0258269536040956E-2</c:v>
                </c:pt>
                <c:pt idx="118">
                  <c:v>-0.23924189085671976</c:v>
                </c:pt>
                <c:pt idx="119">
                  <c:v>-0.44472546835912397</c:v>
                </c:pt>
                <c:pt idx="120">
                  <c:v>6.8928621289455094E-2</c:v>
                </c:pt>
                <c:pt idx="121">
                  <c:v>0.21222846562853448</c:v>
                </c:pt>
                <c:pt idx="122">
                  <c:v>6.4079035954438979E-2</c:v>
                </c:pt>
                <c:pt idx="123">
                  <c:v>0.51238689446607388</c:v>
                </c:pt>
                <c:pt idx="124">
                  <c:v>-0.25325934710189912</c:v>
                </c:pt>
                <c:pt idx="125">
                  <c:v>-0.26259452297860619</c:v>
                </c:pt>
                <c:pt idx="126">
                  <c:v>-0.41348847336185734</c:v>
                </c:pt>
                <c:pt idx="127">
                  <c:v>-0.29060005060872385</c:v>
                </c:pt>
                <c:pt idx="128">
                  <c:v>-0.83129600191737651</c:v>
                </c:pt>
                <c:pt idx="129">
                  <c:v>-0.31764191226880101</c:v>
                </c:pt>
                <c:pt idx="130">
                  <c:v>-0.30927040236213799</c:v>
                </c:pt>
                <c:pt idx="131">
                  <c:v>-0.59780689678485288</c:v>
                </c:pt>
                <c:pt idx="132">
                  <c:v>-0.46135035369406907</c:v>
                </c:pt>
                <c:pt idx="133">
                  <c:v>-0.20919089680813485</c:v>
                </c:pt>
                <c:pt idx="134">
                  <c:v>-0.56923682646641538</c:v>
                </c:pt>
                <c:pt idx="135">
                  <c:v>-0.19052054505472071</c:v>
                </c:pt>
                <c:pt idx="136">
                  <c:v>-0.46135035369406907</c:v>
                </c:pt>
                <c:pt idx="137">
                  <c:v>-0.59627868812648899</c:v>
                </c:pt>
                <c:pt idx="138">
                  <c:v>2.4287613240851158E-2</c:v>
                </c:pt>
                <c:pt idx="139">
                  <c:v>-2.5902877505785682E-3</c:v>
                </c:pt>
                <c:pt idx="140">
                  <c:v>-5.860134301081743E-2</c:v>
                </c:pt>
                <c:pt idx="141">
                  <c:v>-6.7936518887520947E-2</c:v>
                </c:pt>
                <c:pt idx="142">
                  <c:v>0.56458005483224127</c:v>
                </c:pt>
                <c:pt idx="143">
                  <c:v>-0.12012358376616739</c:v>
                </c:pt>
                <c:pt idx="144">
                  <c:v>0.13203587311977039</c:v>
                </c:pt>
                <c:pt idx="145">
                  <c:v>0.11432918733640207</c:v>
                </c:pt>
                <c:pt idx="146">
                  <c:v>0.36648864422233807</c:v>
                </c:pt>
                <c:pt idx="147">
                  <c:v>0.34781829246892748</c:v>
                </c:pt>
                <c:pt idx="148">
                  <c:v>0.33848311659222041</c:v>
                </c:pt>
                <c:pt idx="149">
                  <c:v>0.31981276483880627</c:v>
                </c:pt>
                <c:pt idx="150">
                  <c:v>0.31047758896210276</c:v>
                </c:pt>
                <c:pt idx="151">
                  <c:v>0.30114241308539569</c:v>
                </c:pt>
                <c:pt idx="152">
                  <c:v>0.29180723720868862</c:v>
                </c:pt>
                <c:pt idx="153">
                  <c:v>-0.22281051840993449</c:v>
                </c:pt>
                <c:pt idx="154">
                  <c:v>0.16459816474627154</c:v>
                </c:pt>
                <c:pt idx="155">
                  <c:v>0.15526298886956802</c:v>
                </c:pt>
                <c:pt idx="156">
                  <c:v>-0.59955388039878699</c:v>
                </c:pt>
                <c:pt idx="157">
                  <c:v>-0.59955388039878699</c:v>
                </c:pt>
                <c:pt idx="158">
                  <c:v>-0.44040655458725197</c:v>
                </c:pt>
                <c:pt idx="159">
                  <c:v>-0.23192443977987409</c:v>
                </c:pt>
                <c:pt idx="160">
                  <c:v>-9.4117935071764691E-2</c:v>
                </c:pt>
                <c:pt idx="161">
                  <c:v>0.21948159336782247</c:v>
                </c:pt>
                <c:pt idx="162">
                  <c:v>-0.29513616225080064</c:v>
                </c:pt>
                <c:pt idx="163">
                  <c:v>0.20081124161440833</c:v>
                </c:pt>
                <c:pt idx="164">
                  <c:v>0.17280571398429068</c:v>
                </c:pt>
                <c:pt idx="165">
                  <c:v>-0.57344770438263559</c:v>
                </c:pt>
                <c:pt idx="166">
                  <c:v>-0.60145323201275325</c:v>
                </c:pt>
                <c:pt idx="167">
                  <c:v>-9.6170652270837209E-2</c:v>
                </c:pt>
                <c:pt idx="168">
                  <c:v>-0.64812911139628504</c:v>
                </c:pt>
                <c:pt idx="169">
                  <c:v>-0.17085205928448666</c:v>
                </c:pt>
                <c:pt idx="170">
                  <c:v>-0.21752793866801845</c:v>
                </c:pt>
                <c:pt idx="171">
                  <c:v>-0.5808835286453764</c:v>
                </c:pt>
                <c:pt idx="172">
                  <c:v>-0.48193879291625663</c:v>
                </c:pt>
                <c:pt idx="173">
                  <c:v>-7.5389824707499997E-2</c:v>
                </c:pt>
                <c:pt idx="174">
                  <c:v>-0.31673148350031433</c:v>
                </c:pt>
                <c:pt idx="175">
                  <c:v>-0.3260666593770214</c:v>
                </c:pt>
                <c:pt idx="176">
                  <c:v>-0.35407218700713905</c:v>
                </c:pt>
                <c:pt idx="177">
                  <c:v>-0.60345311094846821</c:v>
                </c:pt>
                <c:pt idx="178">
                  <c:v>0.79459327868719676</c:v>
                </c:pt>
                <c:pt idx="179">
                  <c:v>-0.26184805487876694</c:v>
                </c:pt>
                <c:pt idx="180">
                  <c:v>-0.58756129213966268</c:v>
                </c:pt>
                <c:pt idx="181">
                  <c:v>-0.81101738597607209</c:v>
                </c:pt>
                <c:pt idx="182">
                  <c:v>-1.0902187045220835</c:v>
                </c:pt>
                <c:pt idx="183">
                  <c:v>-0.44869800896438683</c:v>
                </c:pt>
                <c:pt idx="184">
                  <c:v>-0.96829529835121697</c:v>
                </c:pt>
                <c:pt idx="185">
                  <c:v>-0.97763047422792404</c:v>
                </c:pt>
                <c:pt idx="186">
                  <c:v>-1.0151516265216944</c:v>
                </c:pt>
                <c:pt idx="187">
                  <c:v>-1.055236850737673</c:v>
                </c:pt>
                <c:pt idx="188">
                  <c:v>-1.0645720266143801</c:v>
                </c:pt>
                <c:pt idx="189">
                  <c:v>-1.9951731993426449</c:v>
                </c:pt>
                <c:pt idx="190">
                  <c:v>-2.4329251428417606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F6-C248-8FA9-C31FDC954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220208"/>
        <c:axId val="1294221856"/>
      </c:scatterChart>
      <c:valAx>
        <c:axId val="129422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Region:DOC Douro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4221856"/>
        <c:crosses val="autoZero"/>
        <c:crossBetween val="midCat"/>
      </c:valAx>
      <c:valAx>
        <c:axId val="1294221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42202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Region:DOC Alentejo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4'!$V$2:$V$192</c:f>
              <c:numCache>
                <c:formatCode>General</c:formatCode>
                <c:ptCount val="191"/>
              </c:numCache>
            </c:numRef>
          </c:xVal>
          <c:yVal>
            <c:numRef>
              <c:f>'Model 4'!$C$33:$C$223</c:f>
              <c:numCache>
                <c:formatCode>General</c:formatCode>
                <c:ptCount val="191"/>
                <c:pt idx="0">
                  <c:v>1.4251761103529255</c:v>
                </c:pt>
                <c:pt idx="1">
                  <c:v>0.57032971882322414</c:v>
                </c:pt>
                <c:pt idx="2">
                  <c:v>0.28082955843046165</c:v>
                </c:pt>
                <c:pt idx="3">
                  <c:v>-2.4338171872923908</c:v>
                </c:pt>
                <c:pt idx="4">
                  <c:v>9.1366192199895835E-2</c:v>
                </c:pt>
                <c:pt idx="5">
                  <c:v>0.45962692187680076</c:v>
                </c:pt>
                <c:pt idx="6">
                  <c:v>0.44095657012339018</c:v>
                </c:pt>
                <c:pt idx="7">
                  <c:v>-0.59394717756190474</c:v>
                </c:pt>
                <c:pt idx="8">
                  <c:v>0.54996229747474601</c:v>
                </c:pt>
                <c:pt idx="9">
                  <c:v>0.21378625769845527</c:v>
                </c:pt>
                <c:pt idx="10">
                  <c:v>0.14081315842828701</c:v>
                </c:pt>
                <c:pt idx="11">
                  <c:v>0.40650575859951488</c:v>
                </c:pt>
                <c:pt idx="12">
                  <c:v>0.38783540684610074</c:v>
                </c:pt>
                <c:pt idx="13">
                  <c:v>-0.16315938630929949</c:v>
                </c:pt>
                <c:pt idx="14">
                  <c:v>0.34115952746256895</c:v>
                </c:pt>
                <c:pt idx="15">
                  <c:v>0.32248917570915836</c:v>
                </c:pt>
                <c:pt idx="16">
                  <c:v>5.1659367069810003E-2</c:v>
                </c:pt>
                <c:pt idx="17">
                  <c:v>0.77078756041632346</c:v>
                </c:pt>
                <c:pt idx="18">
                  <c:v>-0.3992986319233971</c:v>
                </c:pt>
                <c:pt idx="19">
                  <c:v>0.1768825039489883</c:v>
                </c:pt>
                <c:pt idx="20">
                  <c:v>0.15821215219558127</c:v>
                </c:pt>
                <c:pt idx="21">
                  <c:v>0.41037160908151549</c:v>
                </c:pt>
                <c:pt idx="22">
                  <c:v>0.65508464662117305</c:v>
                </c:pt>
                <c:pt idx="23">
                  <c:v>0.38425483798182469</c:v>
                </c:pt>
                <c:pt idx="24">
                  <c:v>0.63641429486776246</c:v>
                </c:pt>
                <c:pt idx="25">
                  <c:v>0.88857375175369668</c:v>
                </c:pt>
                <c:pt idx="26">
                  <c:v>0.67584516970424957</c:v>
                </c:pt>
                <c:pt idx="27">
                  <c:v>0.64783964207413192</c:v>
                </c:pt>
                <c:pt idx="28">
                  <c:v>-5.9043429876609821E-2</c:v>
                </c:pt>
                <c:pt idx="29">
                  <c:v>0.50562159818347396</c:v>
                </c:pt>
                <c:pt idx="30">
                  <c:v>0.20489750538357754</c:v>
                </c:pt>
                <c:pt idx="31">
                  <c:v>0.49628642230676689</c:v>
                </c:pt>
                <c:pt idx="32">
                  <c:v>0.50562159818347396</c:v>
                </c:pt>
                <c:pt idx="33">
                  <c:v>0.49628642230676689</c:v>
                </c:pt>
                <c:pt idx="34">
                  <c:v>1.5637977137039627E-2</c:v>
                </c:pt>
                <c:pt idx="35">
                  <c:v>0.23045673051614912</c:v>
                </c:pt>
                <c:pt idx="36">
                  <c:v>-8.7048957506731028E-2</c:v>
                </c:pt>
                <c:pt idx="37">
                  <c:v>1.330239978028354</c:v>
                </c:pt>
                <c:pt idx="38">
                  <c:v>0.53484439177914567</c:v>
                </c:pt>
                <c:pt idx="39">
                  <c:v>0.50683886414902446</c:v>
                </c:pt>
                <c:pt idx="40">
                  <c:v>3.286418091214216E-3</c:v>
                </c:pt>
                <c:pt idx="41">
                  <c:v>-6.0487577854928531E-3</c:v>
                </c:pt>
                <c:pt idx="42">
                  <c:v>-5.2724637169024646E-2</c:v>
                </c:pt>
                <c:pt idx="43">
                  <c:v>0.41989978899851721</c:v>
                </c:pt>
                <c:pt idx="44">
                  <c:v>-0.90598366731853019</c:v>
                </c:pt>
                <c:pt idx="45">
                  <c:v>0.48718282588001571</c:v>
                </c:pt>
                <c:pt idx="46">
                  <c:v>-4.5141615521977485E-2</c:v>
                </c:pt>
                <c:pt idx="47">
                  <c:v>0.56028772080908773</c:v>
                </c:pt>
                <c:pt idx="48">
                  <c:v>0.2894579121697376</c:v>
                </c:pt>
                <c:pt idx="49">
                  <c:v>0.28012273629303053</c:v>
                </c:pt>
                <c:pt idx="50">
                  <c:v>0.26145238453962349</c:v>
                </c:pt>
                <c:pt idx="51">
                  <c:v>-0.54170186550172161</c:v>
                </c:pt>
                <c:pt idx="52">
                  <c:v>0.47743905291711641</c:v>
                </c:pt>
                <c:pt idx="53">
                  <c:v>-0.51829275790219498</c:v>
                </c:pt>
                <c:pt idx="54">
                  <c:v>-3.4581001628289698E-2</c:v>
                </c:pt>
                <c:pt idx="55">
                  <c:v>-5.3251353381703836E-2</c:v>
                </c:pt>
                <c:pt idx="56">
                  <c:v>8.8462505068335417E-2</c:v>
                </c:pt>
                <c:pt idx="57">
                  <c:v>7.9127329191628348E-2</c:v>
                </c:pt>
                <c:pt idx="58">
                  <c:v>0.27526625701285923</c:v>
                </c:pt>
                <c:pt idx="59">
                  <c:v>0.1590082743338499</c:v>
                </c:pt>
                <c:pt idx="60">
                  <c:v>-0.23741469286120775</c:v>
                </c:pt>
                <c:pt idx="61">
                  <c:v>0.78147392731515808</c:v>
                </c:pt>
                <c:pt idx="62">
                  <c:v>0.77213875143845456</c:v>
                </c:pt>
                <c:pt idx="63">
                  <c:v>-0.24153774185373322</c:v>
                </c:pt>
                <c:pt idx="64">
                  <c:v>-3.7135776932331055E-3</c:v>
                </c:pt>
                <c:pt idx="65">
                  <c:v>-1.3048753569940175E-2</c:v>
                </c:pt>
                <c:pt idx="66">
                  <c:v>-3.7135776932331055E-3</c:v>
                </c:pt>
                <c:pt idx="67">
                  <c:v>-3.171910532335076E-2</c:v>
                </c:pt>
                <c:pt idx="68">
                  <c:v>0.24844587919270111</c:v>
                </c:pt>
                <c:pt idx="69">
                  <c:v>-4.1054281200057829E-2</c:v>
                </c:pt>
                <c:pt idx="70">
                  <c:v>0.53079179564435464</c:v>
                </c:pt>
                <c:pt idx="71">
                  <c:v>0.31500937629520109</c:v>
                </c:pt>
                <c:pt idx="72">
                  <c:v>0.24751019354878068</c:v>
                </c:pt>
                <c:pt idx="73">
                  <c:v>-0.42203217489513634</c:v>
                </c:pt>
                <c:pt idx="74">
                  <c:v>0.28046467386236529</c:v>
                </c:pt>
                <c:pt idx="75">
                  <c:v>0.54092309365933744</c:v>
                </c:pt>
                <c:pt idx="76">
                  <c:v>0.21821786750787986</c:v>
                </c:pt>
                <c:pt idx="77">
                  <c:v>2.206946588218095E-2</c:v>
                </c:pt>
                <c:pt idx="78">
                  <c:v>0.28876363677339789</c:v>
                </c:pt>
                <c:pt idx="79">
                  <c:v>0.51757046153744923</c:v>
                </c:pt>
                <c:pt idx="80">
                  <c:v>-3.342433161795455E-2</c:v>
                </c:pt>
                <c:pt idx="81">
                  <c:v>-6.1429859248072205E-2</c:v>
                </c:pt>
                <c:pt idx="82">
                  <c:v>0.17205924588445143</c:v>
                </c:pt>
                <c:pt idx="83">
                  <c:v>-9.8770562754896929E-2</c:v>
                </c:pt>
                <c:pt idx="84">
                  <c:v>0.15435256010108134</c:v>
                </c:pt>
                <c:pt idx="85">
                  <c:v>0.14501738422437427</c:v>
                </c:pt>
                <c:pt idx="86">
                  <c:v>-0.12581242441497054</c:v>
                </c:pt>
                <c:pt idx="87">
                  <c:v>3.2895039293501682E-2</c:v>
                </c:pt>
                <c:pt idx="88">
                  <c:v>-0.19187173607684826</c:v>
                </c:pt>
                <c:pt idx="89">
                  <c:v>0.34682015845210401</c:v>
                </c:pt>
                <c:pt idx="90">
                  <c:v>0.19496254209880703</c:v>
                </c:pt>
                <c:pt idx="91">
                  <c:v>4.7984822182637998E-2</c:v>
                </c:pt>
                <c:pt idx="92">
                  <c:v>1.9979294552516791E-2</c:v>
                </c:pt>
                <c:pt idx="93">
                  <c:v>-8.0262330776008639E-3</c:v>
                </c:pt>
                <c:pt idx="94">
                  <c:v>-4.1231298836297725E-2</c:v>
                </c:pt>
                <c:pt idx="95">
                  <c:v>-5.0566474713001242E-2</c:v>
                </c:pt>
                <c:pt idx="96">
                  <c:v>-0.56258652925841091</c:v>
                </c:pt>
                <c:pt idx="97">
                  <c:v>-0.45724970834515233</c:v>
                </c:pt>
                <c:pt idx="98">
                  <c:v>-0.20509025145921811</c:v>
                </c:pt>
                <c:pt idx="99">
                  <c:v>6.6655173936048584E-2</c:v>
                </c:pt>
                <c:pt idx="100">
                  <c:v>0.29080910319186515</c:v>
                </c:pt>
                <c:pt idx="101">
                  <c:v>-0.36899725329626776</c:v>
                </c:pt>
                <c:pt idx="102">
                  <c:v>-0.11867125279334445</c:v>
                </c:pt>
                <c:pt idx="103">
                  <c:v>0.14653499779920409</c:v>
                </c:pt>
                <c:pt idx="104">
                  <c:v>0.2534578046015028</c:v>
                </c:pt>
                <c:pt idx="105">
                  <c:v>0.52428761324085116</c:v>
                </c:pt>
                <c:pt idx="106">
                  <c:v>0.91521724080494238</c:v>
                </c:pt>
                <c:pt idx="107">
                  <c:v>0.42201522471084019</c:v>
                </c:pt>
                <c:pt idx="108">
                  <c:v>0.33320053685030437</c:v>
                </c:pt>
                <c:pt idx="109">
                  <c:v>0.31453018509689024</c:v>
                </c:pt>
                <c:pt idx="110">
                  <c:v>-0.21020015026092764</c:v>
                </c:pt>
                <c:pt idx="111">
                  <c:v>0.66349986904592839</c:v>
                </c:pt>
                <c:pt idx="112">
                  <c:v>0.29787253767289457</c:v>
                </c:pt>
                <c:pt idx="113">
                  <c:v>-0.18419450156652672</c:v>
                </c:pt>
                <c:pt idx="114">
                  <c:v>0.59191788681473767</c:v>
                </c:pt>
                <c:pt idx="115">
                  <c:v>0.48305827426788284</c:v>
                </c:pt>
                <c:pt idx="116">
                  <c:v>0.33975842992880345</c:v>
                </c:pt>
                <c:pt idx="117">
                  <c:v>5.0258269536040956E-2</c:v>
                </c:pt>
                <c:pt idx="118">
                  <c:v>-0.23924189085671976</c:v>
                </c:pt>
                <c:pt idx="119">
                  <c:v>-0.44472546835912397</c:v>
                </c:pt>
                <c:pt idx="120">
                  <c:v>6.8928621289455094E-2</c:v>
                </c:pt>
                <c:pt idx="121">
                  <c:v>0.21222846562853448</c:v>
                </c:pt>
                <c:pt idx="122">
                  <c:v>6.4079035954438979E-2</c:v>
                </c:pt>
                <c:pt idx="123">
                  <c:v>0.51238689446607388</c:v>
                </c:pt>
                <c:pt idx="124">
                  <c:v>-0.25325934710189912</c:v>
                </c:pt>
                <c:pt idx="125">
                  <c:v>-0.26259452297860619</c:v>
                </c:pt>
                <c:pt idx="126">
                  <c:v>-0.41348847336185734</c:v>
                </c:pt>
                <c:pt idx="127">
                  <c:v>-0.29060005060872385</c:v>
                </c:pt>
                <c:pt idx="128">
                  <c:v>-0.83129600191737651</c:v>
                </c:pt>
                <c:pt idx="129">
                  <c:v>-0.31764191226880101</c:v>
                </c:pt>
                <c:pt idx="130">
                  <c:v>-0.30927040236213799</c:v>
                </c:pt>
                <c:pt idx="131">
                  <c:v>-0.59780689678485288</c:v>
                </c:pt>
                <c:pt idx="132">
                  <c:v>-0.46135035369406907</c:v>
                </c:pt>
                <c:pt idx="133">
                  <c:v>-0.20919089680813485</c:v>
                </c:pt>
                <c:pt idx="134">
                  <c:v>-0.56923682646641538</c:v>
                </c:pt>
                <c:pt idx="135">
                  <c:v>-0.19052054505472071</c:v>
                </c:pt>
                <c:pt idx="136">
                  <c:v>-0.46135035369406907</c:v>
                </c:pt>
                <c:pt idx="137">
                  <c:v>-0.59627868812648899</c:v>
                </c:pt>
                <c:pt idx="138">
                  <c:v>2.4287613240851158E-2</c:v>
                </c:pt>
                <c:pt idx="139">
                  <c:v>-2.5902877505785682E-3</c:v>
                </c:pt>
                <c:pt idx="140">
                  <c:v>-5.860134301081743E-2</c:v>
                </c:pt>
                <c:pt idx="141">
                  <c:v>-6.7936518887520947E-2</c:v>
                </c:pt>
                <c:pt idx="142">
                  <c:v>0.56458005483224127</c:v>
                </c:pt>
                <c:pt idx="143">
                  <c:v>-0.12012358376616739</c:v>
                </c:pt>
                <c:pt idx="144">
                  <c:v>0.13203587311977039</c:v>
                </c:pt>
                <c:pt idx="145">
                  <c:v>0.11432918733640207</c:v>
                </c:pt>
                <c:pt idx="146">
                  <c:v>0.36648864422233807</c:v>
                </c:pt>
                <c:pt idx="147">
                  <c:v>0.34781829246892748</c:v>
                </c:pt>
                <c:pt idx="148">
                  <c:v>0.33848311659222041</c:v>
                </c:pt>
                <c:pt idx="149">
                  <c:v>0.31981276483880627</c:v>
                </c:pt>
                <c:pt idx="150">
                  <c:v>0.31047758896210276</c:v>
                </c:pt>
                <c:pt idx="151">
                  <c:v>0.30114241308539569</c:v>
                </c:pt>
                <c:pt idx="152">
                  <c:v>0.29180723720868862</c:v>
                </c:pt>
                <c:pt idx="153">
                  <c:v>-0.22281051840993449</c:v>
                </c:pt>
                <c:pt idx="154">
                  <c:v>0.16459816474627154</c:v>
                </c:pt>
                <c:pt idx="155">
                  <c:v>0.15526298886956802</c:v>
                </c:pt>
                <c:pt idx="156">
                  <c:v>-0.59955388039878699</c:v>
                </c:pt>
                <c:pt idx="157">
                  <c:v>-0.59955388039878699</c:v>
                </c:pt>
                <c:pt idx="158">
                  <c:v>-0.44040655458725197</c:v>
                </c:pt>
                <c:pt idx="159">
                  <c:v>-0.23192443977987409</c:v>
                </c:pt>
                <c:pt idx="160">
                  <c:v>-9.4117935071764691E-2</c:v>
                </c:pt>
                <c:pt idx="161">
                  <c:v>0.21948159336782247</c:v>
                </c:pt>
                <c:pt idx="162">
                  <c:v>-0.29513616225080064</c:v>
                </c:pt>
                <c:pt idx="163">
                  <c:v>0.20081124161440833</c:v>
                </c:pt>
                <c:pt idx="164">
                  <c:v>0.17280571398429068</c:v>
                </c:pt>
                <c:pt idx="165">
                  <c:v>-0.57344770438263559</c:v>
                </c:pt>
                <c:pt idx="166">
                  <c:v>-0.60145323201275325</c:v>
                </c:pt>
                <c:pt idx="167">
                  <c:v>-9.6170652270837209E-2</c:v>
                </c:pt>
                <c:pt idx="168">
                  <c:v>-0.64812911139628504</c:v>
                </c:pt>
                <c:pt idx="169">
                  <c:v>-0.17085205928448666</c:v>
                </c:pt>
                <c:pt idx="170">
                  <c:v>-0.21752793866801845</c:v>
                </c:pt>
                <c:pt idx="171">
                  <c:v>-0.5808835286453764</c:v>
                </c:pt>
                <c:pt idx="172">
                  <c:v>-0.48193879291625663</c:v>
                </c:pt>
                <c:pt idx="173">
                  <c:v>-7.5389824707499997E-2</c:v>
                </c:pt>
                <c:pt idx="174">
                  <c:v>-0.31673148350031433</c:v>
                </c:pt>
                <c:pt idx="175">
                  <c:v>-0.3260666593770214</c:v>
                </c:pt>
                <c:pt idx="176">
                  <c:v>-0.35407218700713905</c:v>
                </c:pt>
                <c:pt idx="177">
                  <c:v>-0.60345311094846821</c:v>
                </c:pt>
                <c:pt idx="178">
                  <c:v>0.79459327868719676</c:v>
                </c:pt>
                <c:pt idx="179">
                  <c:v>-0.26184805487876694</c:v>
                </c:pt>
                <c:pt idx="180">
                  <c:v>-0.58756129213966268</c:v>
                </c:pt>
                <c:pt idx="181">
                  <c:v>-0.81101738597607209</c:v>
                </c:pt>
                <c:pt idx="182">
                  <c:v>-1.0902187045220835</c:v>
                </c:pt>
                <c:pt idx="183">
                  <c:v>-0.44869800896438683</c:v>
                </c:pt>
                <c:pt idx="184">
                  <c:v>-0.96829529835121697</c:v>
                </c:pt>
                <c:pt idx="185">
                  <c:v>-0.97763047422792404</c:v>
                </c:pt>
                <c:pt idx="186">
                  <c:v>-1.0151516265216944</c:v>
                </c:pt>
                <c:pt idx="187">
                  <c:v>-1.055236850737673</c:v>
                </c:pt>
                <c:pt idx="188">
                  <c:v>-1.0645720266143801</c:v>
                </c:pt>
                <c:pt idx="189">
                  <c:v>-1.9951731993426449</c:v>
                </c:pt>
                <c:pt idx="190">
                  <c:v>-2.4329251428417606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6A-3247-AC1F-82409F2FF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697024"/>
        <c:axId val="1257403248"/>
      </c:scatterChart>
      <c:valAx>
        <c:axId val="125769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Region:DOC Alentejo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7403248"/>
        <c:crosses val="autoZero"/>
        <c:crossBetween val="midCat"/>
      </c:valAx>
      <c:valAx>
        <c:axId val="1257403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76970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Year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4'!$W$2:$W$192</c:f>
              <c:numCache>
                <c:formatCode>General</c:formatCode>
                <c:ptCount val="191"/>
              </c:numCache>
            </c:numRef>
          </c:xVal>
          <c:yVal>
            <c:numRef>
              <c:f>'Model 4'!$C$33:$C$223</c:f>
              <c:numCache>
                <c:formatCode>General</c:formatCode>
                <c:ptCount val="191"/>
                <c:pt idx="0">
                  <c:v>1.4251761103529255</c:v>
                </c:pt>
                <c:pt idx="1">
                  <c:v>0.57032971882322414</c:v>
                </c:pt>
                <c:pt idx="2">
                  <c:v>0.28082955843046165</c:v>
                </c:pt>
                <c:pt idx="3">
                  <c:v>-2.4338171872923908</c:v>
                </c:pt>
                <c:pt idx="4">
                  <c:v>9.1366192199895835E-2</c:v>
                </c:pt>
                <c:pt idx="5">
                  <c:v>0.45962692187680076</c:v>
                </c:pt>
                <c:pt idx="6">
                  <c:v>0.44095657012339018</c:v>
                </c:pt>
                <c:pt idx="7">
                  <c:v>-0.59394717756190474</c:v>
                </c:pt>
                <c:pt idx="8">
                  <c:v>0.54996229747474601</c:v>
                </c:pt>
                <c:pt idx="9">
                  <c:v>0.21378625769845527</c:v>
                </c:pt>
                <c:pt idx="10">
                  <c:v>0.14081315842828701</c:v>
                </c:pt>
                <c:pt idx="11">
                  <c:v>0.40650575859951488</c:v>
                </c:pt>
                <c:pt idx="12">
                  <c:v>0.38783540684610074</c:v>
                </c:pt>
                <c:pt idx="13">
                  <c:v>-0.16315938630929949</c:v>
                </c:pt>
                <c:pt idx="14">
                  <c:v>0.34115952746256895</c:v>
                </c:pt>
                <c:pt idx="15">
                  <c:v>0.32248917570915836</c:v>
                </c:pt>
                <c:pt idx="16">
                  <c:v>5.1659367069810003E-2</c:v>
                </c:pt>
                <c:pt idx="17">
                  <c:v>0.77078756041632346</c:v>
                </c:pt>
                <c:pt idx="18">
                  <c:v>-0.3992986319233971</c:v>
                </c:pt>
                <c:pt idx="19">
                  <c:v>0.1768825039489883</c:v>
                </c:pt>
                <c:pt idx="20">
                  <c:v>0.15821215219558127</c:v>
                </c:pt>
                <c:pt idx="21">
                  <c:v>0.41037160908151549</c:v>
                </c:pt>
                <c:pt idx="22">
                  <c:v>0.65508464662117305</c:v>
                </c:pt>
                <c:pt idx="23">
                  <c:v>0.38425483798182469</c:v>
                </c:pt>
                <c:pt idx="24">
                  <c:v>0.63641429486776246</c:v>
                </c:pt>
                <c:pt idx="25">
                  <c:v>0.88857375175369668</c:v>
                </c:pt>
                <c:pt idx="26">
                  <c:v>0.67584516970424957</c:v>
                </c:pt>
                <c:pt idx="27">
                  <c:v>0.64783964207413192</c:v>
                </c:pt>
                <c:pt idx="28">
                  <c:v>-5.9043429876609821E-2</c:v>
                </c:pt>
                <c:pt idx="29">
                  <c:v>0.50562159818347396</c:v>
                </c:pt>
                <c:pt idx="30">
                  <c:v>0.20489750538357754</c:v>
                </c:pt>
                <c:pt idx="31">
                  <c:v>0.49628642230676689</c:v>
                </c:pt>
                <c:pt idx="32">
                  <c:v>0.50562159818347396</c:v>
                </c:pt>
                <c:pt idx="33">
                  <c:v>0.49628642230676689</c:v>
                </c:pt>
                <c:pt idx="34">
                  <c:v>1.5637977137039627E-2</c:v>
                </c:pt>
                <c:pt idx="35">
                  <c:v>0.23045673051614912</c:v>
                </c:pt>
                <c:pt idx="36">
                  <c:v>-8.7048957506731028E-2</c:v>
                </c:pt>
                <c:pt idx="37">
                  <c:v>1.330239978028354</c:v>
                </c:pt>
                <c:pt idx="38">
                  <c:v>0.53484439177914567</c:v>
                </c:pt>
                <c:pt idx="39">
                  <c:v>0.50683886414902446</c:v>
                </c:pt>
                <c:pt idx="40">
                  <c:v>3.286418091214216E-3</c:v>
                </c:pt>
                <c:pt idx="41">
                  <c:v>-6.0487577854928531E-3</c:v>
                </c:pt>
                <c:pt idx="42">
                  <c:v>-5.2724637169024646E-2</c:v>
                </c:pt>
                <c:pt idx="43">
                  <c:v>0.41989978899851721</c:v>
                </c:pt>
                <c:pt idx="44">
                  <c:v>-0.90598366731853019</c:v>
                </c:pt>
                <c:pt idx="45">
                  <c:v>0.48718282588001571</c:v>
                </c:pt>
                <c:pt idx="46">
                  <c:v>-4.5141615521977485E-2</c:v>
                </c:pt>
                <c:pt idx="47">
                  <c:v>0.56028772080908773</c:v>
                </c:pt>
                <c:pt idx="48">
                  <c:v>0.2894579121697376</c:v>
                </c:pt>
                <c:pt idx="49">
                  <c:v>0.28012273629303053</c:v>
                </c:pt>
                <c:pt idx="50">
                  <c:v>0.26145238453962349</c:v>
                </c:pt>
                <c:pt idx="51">
                  <c:v>-0.54170186550172161</c:v>
                </c:pt>
                <c:pt idx="52">
                  <c:v>0.47743905291711641</c:v>
                </c:pt>
                <c:pt idx="53">
                  <c:v>-0.51829275790219498</c:v>
                </c:pt>
                <c:pt idx="54">
                  <c:v>-3.4581001628289698E-2</c:v>
                </c:pt>
                <c:pt idx="55">
                  <c:v>-5.3251353381703836E-2</c:v>
                </c:pt>
                <c:pt idx="56">
                  <c:v>8.8462505068335417E-2</c:v>
                </c:pt>
                <c:pt idx="57">
                  <c:v>7.9127329191628348E-2</c:v>
                </c:pt>
                <c:pt idx="58">
                  <c:v>0.27526625701285923</c:v>
                </c:pt>
                <c:pt idx="59">
                  <c:v>0.1590082743338499</c:v>
                </c:pt>
                <c:pt idx="60">
                  <c:v>-0.23741469286120775</c:v>
                </c:pt>
                <c:pt idx="61">
                  <c:v>0.78147392731515808</c:v>
                </c:pt>
                <c:pt idx="62">
                  <c:v>0.77213875143845456</c:v>
                </c:pt>
                <c:pt idx="63">
                  <c:v>-0.24153774185373322</c:v>
                </c:pt>
                <c:pt idx="64">
                  <c:v>-3.7135776932331055E-3</c:v>
                </c:pt>
                <c:pt idx="65">
                  <c:v>-1.3048753569940175E-2</c:v>
                </c:pt>
                <c:pt idx="66">
                  <c:v>-3.7135776932331055E-3</c:v>
                </c:pt>
                <c:pt idx="67">
                  <c:v>-3.171910532335076E-2</c:v>
                </c:pt>
                <c:pt idx="68">
                  <c:v>0.24844587919270111</c:v>
                </c:pt>
                <c:pt idx="69">
                  <c:v>-4.1054281200057829E-2</c:v>
                </c:pt>
                <c:pt idx="70">
                  <c:v>0.53079179564435464</c:v>
                </c:pt>
                <c:pt idx="71">
                  <c:v>0.31500937629520109</c:v>
                </c:pt>
                <c:pt idx="72">
                  <c:v>0.24751019354878068</c:v>
                </c:pt>
                <c:pt idx="73">
                  <c:v>-0.42203217489513634</c:v>
                </c:pt>
                <c:pt idx="74">
                  <c:v>0.28046467386236529</c:v>
                </c:pt>
                <c:pt idx="75">
                  <c:v>0.54092309365933744</c:v>
                </c:pt>
                <c:pt idx="76">
                  <c:v>0.21821786750787986</c:v>
                </c:pt>
                <c:pt idx="77">
                  <c:v>2.206946588218095E-2</c:v>
                </c:pt>
                <c:pt idx="78">
                  <c:v>0.28876363677339789</c:v>
                </c:pt>
                <c:pt idx="79">
                  <c:v>0.51757046153744923</c:v>
                </c:pt>
                <c:pt idx="80">
                  <c:v>-3.342433161795455E-2</c:v>
                </c:pt>
                <c:pt idx="81">
                  <c:v>-6.1429859248072205E-2</c:v>
                </c:pt>
                <c:pt idx="82">
                  <c:v>0.17205924588445143</c:v>
                </c:pt>
                <c:pt idx="83">
                  <c:v>-9.8770562754896929E-2</c:v>
                </c:pt>
                <c:pt idx="84">
                  <c:v>0.15435256010108134</c:v>
                </c:pt>
                <c:pt idx="85">
                  <c:v>0.14501738422437427</c:v>
                </c:pt>
                <c:pt idx="86">
                  <c:v>-0.12581242441497054</c:v>
                </c:pt>
                <c:pt idx="87">
                  <c:v>3.2895039293501682E-2</c:v>
                </c:pt>
                <c:pt idx="88">
                  <c:v>-0.19187173607684826</c:v>
                </c:pt>
                <c:pt idx="89">
                  <c:v>0.34682015845210401</c:v>
                </c:pt>
                <c:pt idx="90">
                  <c:v>0.19496254209880703</c:v>
                </c:pt>
                <c:pt idx="91">
                  <c:v>4.7984822182637998E-2</c:v>
                </c:pt>
                <c:pt idx="92">
                  <c:v>1.9979294552516791E-2</c:v>
                </c:pt>
                <c:pt idx="93">
                  <c:v>-8.0262330776008639E-3</c:v>
                </c:pt>
                <c:pt idx="94">
                  <c:v>-4.1231298836297725E-2</c:v>
                </c:pt>
                <c:pt idx="95">
                  <c:v>-5.0566474713001242E-2</c:v>
                </c:pt>
                <c:pt idx="96">
                  <c:v>-0.56258652925841091</c:v>
                </c:pt>
                <c:pt idx="97">
                  <c:v>-0.45724970834515233</c:v>
                </c:pt>
                <c:pt idx="98">
                  <c:v>-0.20509025145921811</c:v>
                </c:pt>
                <c:pt idx="99">
                  <c:v>6.6655173936048584E-2</c:v>
                </c:pt>
                <c:pt idx="100">
                  <c:v>0.29080910319186515</c:v>
                </c:pt>
                <c:pt idx="101">
                  <c:v>-0.36899725329626776</c:v>
                </c:pt>
                <c:pt idx="102">
                  <c:v>-0.11867125279334445</c:v>
                </c:pt>
                <c:pt idx="103">
                  <c:v>0.14653499779920409</c:v>
                </c:pt>
                <c:pt idx="104">
                  <c:v>0.2534578046015028</c:v>
                </c:pt>
                <c:pt idx="105">
                  <c:v>0.52428761324085116</c:v>
                </c:pt>
                <c:pt idx="106">
                  <c:v>0.91521724080494238</c:v>
                </c:pt>
                <c:pt idx="107">
                  <c:v>0.42201522471084019</c:v>
                </c:pt>
                <c:pt idx="108">
                  <c:v>0.33320053685030437</c:v>
                </c:pt>
                <c:pt idx="109">
                  <c:v>0.31453018509689024</c:v>
                </c:pt>
                <c:pt idx="110">
                  <c:v>-0.21020015026092764</c:v>
                </c:pt>
                <c:pt idx="111">
                  <c:v>0.66349986904592839</c:v>
                </c:pt>
                <c:pt idx="112">
                  <c:v>0.29787253767289457</c:v>
                </c:pt>
                <c:pt idx="113">
                  <c:v>-0.18419450156652672</c:v>
                </c:pt>
                <c:pt idx="114">
                  <c:v>0.59191788681473767</c:v>
                </c:pt>
                <c:pt idx="115">
                  <c:v>0.48305827426788284</c:v>
                </c:pt>
                <c:pt idx="116">
                  <c:v>0.33975842992880345</c:v>
                </c:pt>
                <c:pt idx="117">
                  <c:v>5.0258269536040956E-2</c:v>
                </c:pt>
                <c:pt idx="118">
                  <c:v>-0.23924189085671976</c:v>
                </c:pt>
                <c:pt idx="119">
                  <c:v>-0.44472546835912397</c:v>
                </c:pt>
                <c:pt idx="120">
                  <c:v>6.8928621289455094E-2</c:v>
                </c:pt>
                <c:pt idx="121">
                  <c:v>0.21222846562853448</c:v>
                </c:pt>
                <c:pt idx="122">
                  <c:v>6.4079035954438979E-2</c:v>
                </c:pt>
                <c:pt idx="123">
                  <c:v>0.51238689446607388</c:v>
                </c:pt>
                <c:pt idx="124">
                  <c:v>-0.25325934710189912</c:v>
                </c:pt>
                <c:pt idx="125">
                  <c:v>-0.26259452297860619</c:v>
                </c:pt>
                <c:pt idx="126">
                  <c:v>-0.41348847336185734</c:v>
                </c:pt>
                <c:pt idx="127">
                  <c:v>-0.29060005060872385</c:v>
                </c:pt>
                <c:pt idx="128">
                  <c:v>-0.83129600191737651</c:v>
                </c:pt>
                <c:pt idx="129">
                  <c:v>-0.31764191226880101</c:v>
                </c:pt>
                <c:pt idx="130">
                  <c:v>-0.30927040236213799</c:v>
                </c:pt>
                <c:pt idx="131">
                  <c:v>-0.59780689678485288</c:v>
                </c:pt>
                <c:pt idx="132">
                  <c:v>-0.46135035369406907</c:v>
                </c:pt>
                <c:pt idx="133">
                  <c:v>-0.20919089680813485</c:v>
                </c:pt>
                <c:pt idx="134">
                  <c:v>-0.56923682646641538</c:v>
                </c:pt>
                <c:pt idx="135">
                  <c:v>-0.19052054505472071</c:v>
                </c:pt>
                <c:pt idx="136">
                  <c:v>-0.46135035369406907</c:v>
                </c:pt>
                <c:pt idx="137">
                  <c:v>-0.59627868812648899</c:v>
                </c:pt>
                <c:pt idx="138">
                  <c:v>2.4287613240851158E-2</c:v>
                </c:pt>
                <c:pt idx="139">
                  <c:v>-2.5902877505785682E-3</c:v>
                </c:pt>
                <c:pt idx="140">
                  <c:v>-5.860134301081743E-2</c:v>
                </c:pt>
                <c:pt idx="141">
                  <c:v>-6.7936518887520947E-2</c:v>
                </c:pt>
                <c:pt idx="142">
                  <c:v>0.56458005483224127</c:v>
                </c:pt>
                <c:pt idx="143">
                  <c:v>-0.12012358376616739</c:v>
                </c:pt>
                <c:pt idx="144">
                  <c:v>0.13203587311977039</c:v>
                </c:pt>
                <c:pt idx="145">
                  <c:v>0.11432918733640207</c:v>
                </c:pt>
                <c:pt idx="146">
                  <c:v>0.36648864422233807</c:v>
                </c:pt>
                <c:pt idx="147">
                  <c:v>0.34781829246892748</c:v>
                </c:pt>
                <c:pt idx="148">
                  <c:v>0.33848311659222041</c:v>
                </c:pt>
                <c:pt idx="149">
                  <c:v>0.31981276483880627</c:v>
                </c:pt>
                <c:pt idx="150">
                  <c:v>0.31047758896210276</c:v>
                </c:pt>
                <c:pt idx="151">
                  <c:v>0.30114241308539569</c:v>
                </c:pt>
                <c:pt idx="152">
                  <c:v>0.29180723720868862</c:v>
                </c:pt>
                <c:pt idx="153">
                  <c:v>-0.22281051840993449</c:v>
                </c:pt>
                <c:pt idx="154">
                  <c:v>0.16459816474627154</c:v>
                </c:pt>
                <c:pt idx="155">
                  <c:v>0.15526298886956802</c:v>
                </c:pt>
                <c:pt idx="156">
                  <c:v>-0.59955388039878699</c:v>
                </c:pt>
                <c:pt idx="157">
                  <c:v>-0.59955388039878699</c:v>
                </c:pt>
                <c:pt idx="158">
                  <c:v>-0.44040655458725197</c:v>
                </c:pt>
                <c:pt idx="159">
                  <c:v>-0.23192443977987409</c:v>
                </c:pt>
                <c:pt idx="160">
                  <c:v>-9.4117935071764691E-2</c:v>
                </c:pt>
                <c:pt idx="161">
                  <c:v>0.21948159336782247</c:v>
                </c:pt>
                <c:pt idx="162">
                  <c:v>-0.29513616225080064</c:v>
                </c:pt>
                <c:pt idx="163">
                  <c:v>0.20081124161440833</c:v>
                </c:pt>
                <c:pt idx="164">
                  <c:v>0.17280571398429068</c:v>
                </c:pt>
                <c:pt idx="165">
                  <c:v>-0.57344770438263559</c:v>
                </c:pt>
                <c:pt idx="166">
                  <c:v>-0.60145323201275325</c:v>
                </c:pt>
                <c:pt idx="167">
                  <c:v>-9.6170652270837209E-2</c:v>
                </c:pt>
                <c:pt idx="168">
                  <c:v>-0.64812911139628504</c:v>
                </c:pt>
                <c:pt idx="169">
                  <c:v>-0.17085205928448666</c:v>
                </c:pt>
                <c:pt idx="170">
                  <c:v>-0.21752793866801845</c:v>
                </c:pt>
                <c:pt idx="171">
                  <c:v>-0.5808835286453764</c:v>
                </c:pt>
                <c:pt idx="172">
                  <c:v>-0.48193879291625663</c:v>
                </c:pt>
                <c:pt idx="173">
                  <c:v>-7.5389824707499997E-2</c:v>
                </c:pt>
                <c:pt idx="174">
                  <c:v>-0.31673148350031433</c:v>
                </c:pt>
                <c:pt idx="175">
                  <c:v>-0.3260666593770214</c:v>
                </c:pt>
                <c:pt idx="176">
                  <c:v>-0.35407218700713905</c:v>
                </c:pt>
                <c:pt idx="177">
                  <c:v>-0.60345311094846821</c:v>
                </c:pt>
                <c:pt idx="178">
                  <c:v>0.79459327868719676</c:v>
                </c:pt>
                <c:pt idx="179">
                  <c:v>-0.26184805487876694</c:v>
                </c:pt>
                <c:pt idx="180">
                  <c:v>-0.58756129213966268</c:v>
                </c:pt>
                <c:pt idx="181">
                  <c:v>-0.81101738597607209</c:v>
                </c:pt>
                <c:pt idx="182">
                  <c:v>-1.0902187045220835</c:v>
                </c:pt>
                <c:pt idx="183">
                  <c:v>-0.44869800896438683</c:v>
                </c:pt>
                <c:pt idx="184">
                  <c:v>-0.96829529835121697</c:v>
                </c:pt>
                <c:pt idx="185">
                  <c:v>-0.97763047422792404</c:v>
                </c:pt>
                <c:pt idx="186">
                  <c:v>-1.0151516265216944</c:v>
                </c:pt>
                <c:pt idx="187">
                  <c:v>-1.055236850737673</c:v>
                </c:pt>
                <c:pt idx="188">
                  <c:v>-1.0645720266143801</c:v>
                </c:pt>
                <c:pt idx="189">
                  <c:v>-1.9951731993426449</c:v>
                </c:pt>
                <c:pt idx="190">
                  <c:v>-2.4329251428417606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D8-C346-A6F5-79B20F1F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258096"/>
        <c:axId val="1294259744"/>
      </c:scatterChart>
      <c:valAx>
        <c:axId val="129425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4259744"/>
        <c:crosses val="autoZero"/>
        <c:crossBetween val="midCat"/>
      </c:valAx>
      <c:valAx>
        <c:axId val="1294259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42580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Color:Red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4'!$X$2:$X$192</c:f>
              <c:numCache>
                <c:formatCode>General</c:formatCode>
                <c:ptCount val="191"/>
              </c:numCache>
            </c:numRef>
          </c:xVal>
          <c:yVal>
            <c:numRef>
              <c:f>'Model 4'!$C$33:$C$223</c:f>
              <c:numCache>
                <c:formatCode>General</c:formatCode>
                <c:ptCount val="191"/>
                <c:pt idx="0">
                  <c:v>1.4251761103529255</c:v>
                </c:pt>
                <c:pt idx="1">
                  <c:v>0.57032971882322414</c:v>
                </c:pt>
                <c:pt idx="2">
                  <c:v>0.28082955843046165</c:v>
                </c:pt>
                <c:pt idx="3">
                  <c:v>-2.4338171872923908</c:v>
                </c:pt>
                <c:pt idx="4">
                  <c:v>9.1366192199895835E-2</c:v>
                </c:pt>
                <c:pt idx="5">
                  <c:v>0.45962692187680076</c:v>
                </c:pt>
                <c:pt idx="6">
                  <c:v>0.44095657012339018</c:v>
                </c:pt>
                <c:pt idx="7">
                  <c:v>-0.59394717756190474</c:v>
                </c:pt>
                <c:pt idx="8">
                  <c:v>0.54996229747474601</c:v>
                </c:pt>
                <c:pt idx="9">
                  <c:v>0.21378625769845527</c:v>
                </c:pt>
                <c:pt idx="10">
                  <c:v>0.14081315842828701</c:v>
                </c:pt>
                <c:pt idx="11">
                  <c:v>0.40650575859951488</c:v>
                </c:pt>
                <c:pt idx="12">
                  <c:v>0.38783540684610074</c:v>
                </c:pt>
                <c:pt idx="13">
                  <c:v>-0.16315938630929949</c:v>
                </c:pt>
                <c:pt idx="14">
                  <c:v>0.34115952746256895</c:v>
                </c:pt>
                <c:pt idx="15">
                  <c:v>0.32248917570915836</c:v>
                </c:pt>
                <c:pt idx="16">
                  <c:v>5.1659367069810003E-2</c:v>
                </c:pt>
                <c:pt idx="17">
                  <c:v>0.77078756041632346</c:v>
                </c:pt>
                <c:pt idx="18">
                  <c:v>-0.3992986319233971</c:v>
                </c:pt>
                <c:pt idx="19">
                  <c:v>0.1768825039489883</c:v>
                </c:pt>
                <c:pt idx="20">
                  <c:v>0.15821215219558127</c:v>
                </c:pt>
                <c:pt idx="21">
                  <c:v>0.41037160908151549</c:v>
                </c:pt>
                <c:pt idx="22">
                  <c:v>0.65508464662117305</c:v>
                </c:pt>
                <c:pt idx="23">
                  <c:v>0.38425483798182469</c:v>
                </c:pt>
                <c:pt idx="24">
                  <c:v>0.63641429486776246</c:v>
                </c:pt>
                <c:pt idx="25">
                  <c:v>0.88857375175369668</c:v>
                </c:pt>
                <c:pt idx="26">
                  <c:v>0.67584516970424957</c:v>
                </c:pt>
                <c:pt idx="27">
                  <c:v>0.64783964207413192</c:v>
                </c:pt>
                <c:pt idx="28">
                  <c:v>-5.9043429876609821E-2</c:v>
                </c:pt>
                <c:pt idx="29">
                  <c:v>0.50562159818347396</c:v>
                </c:pt>
                <c:pt idx="30">
                  <c:v>0.20489750538357754</c:v>
                </c:pt>
                <c:pt idx="31">
                  <c:v>0.49628642230676689</c:v>
                </c:pt>
                <c:pt idx="32">
                  <c:v>0.50562159818347396</c:v>
                </c:pt>
                <c:pt idx="33">
                  <c:v>0.49628642230676689</c:v>
                </c:pt>
                <c:pt idx="34">
                  <c:v>1.5637977137039627E-2</c:v>
                </c:pt>
                <c:pt idx="35">
                  <c:v>0.23045673051614912</c:v>
                </c:pt>
                <c:pt idx="36">
                  <c:v>-8.7048957506731028E-2</c:v>
                </c:pt>
                <c:pt idx="37">
                  <c:v>1.330239978028354</c:v>
                </c:pt>
                <c:pt idx="38">
                  <c:v>0.53484439177914567</c:v>
                </c:pt>
                <c:pt idx="39">
                  <c:v>0.50683886414902446</c:v>
                </c:pt>
                <c:pt idx="40">
                  <c:v>3.286418091214216E-3</c:v>
                </c:pt>
                <c:pt idx="41">
                  <c:v>-6.0487577854928531E-3</c:v>
                </c:pt>
                <c:pt idx="42">
                  <c:v>-5.2724637169024646E-2</c:v>
                </c:pt>
                <c:pt idx="43">
                  <c:v>0.41989978899851721</c:v>
                </c:pt>
                <c:pt idx="44">
                  <c:v>-0.90598366731853019</c:v>
                </c:pt>
                <c:pt idx="45">
                  <c:v>0.48718282588001571</c:v>
                </c:pt>
                <c:pt idx="46">
                  <c:v>-4.5141615521977485E-2</c:v>
                </c:pt>
                <c:pt idx="47">
                  <c:v>0.56028772080908773</c:v>
                </c:pt>
                <c:pt idx="48">
                  <c:v>0.2894579121697376</c:v>
                </c:pt>
                <c:pt idx="49">
                  <c:v>0.28012273629303053</c:v>
                </c:pt>
                <c:pt idx="50">
                  <c:v>0.26145238453962349</c:v>
                </c:pt>
                <c:pt idx="51">
                  <c:v>-0.54170186550172161</c:v>
                </c:pt>
                <c:pt idx="52">
                  <c:v>0.47743905291711641</c:v>
                </c:pt>
                <c:pt idx="53">
                  <c:v>-0.51829275790219498</c:v>
                </c:pt>
                <c:pt idx="54">
                  <c:v>-3.4581001628289698E-2</c:v>
                </c:pt>
                <c:pt idx="55">
                  <c:v>-5.3251353381703836E-2</c:v>
                </c:pt>
                <c:pt idx="56">
                  <c:v>8.8462505068335417E-2</c:v>
                </c:pt>
                <c:pt idx="57">
                  <c:v>7.9127329191628348E-2</c:v>
                </c:pt>
                <c:pt idx="58">
                  <c:v>0.27526625701285923</c:v>
                </c:pt>
                <c:pt idx="59">
                  <c:v>0.1590082743338499</c:v>
                </c:pt>
                <c:pt idx="60">
                  <c:v>-0.23741469286120775</c:v>
                </c:pt>
                <c:pt idx="61">
                  <c:v>0.78147392731515808</c:v>
                </c:pt>
                <c:pt idx="62">
                  <c:v>0.77213875143845456</c:v>
                </c:pt>
                <c:pt idx="63">
                  <c:v>-0.24153774185373322</c:v>
                </c:pt>
                <c:pt idx="64">
                  <c:v>-3.7135776932331055E-3</c:v>
                </c:pt>
                <c:pt idx="65">
                  <c:v>-1.3048753569940175E-2</c:v>
                </c:pt>
                <c:pt idx="66">
                  <c:v>-3.7135776932331055E-3</c:v>
                </c:pt>
                <c:pt idx="67">
                  <c:v>-3.171910532335076E-2</c:v>
                </c:pt>
                <c:pt idx="68">
                  <c:v>0.24844587919270111</c:v>
                </c:pt>
                <c:pt idx="69">
                  <c:v>-4.1054281200057829E-2</c:v>
                </c:pt>
                <c:pt idx="70">
                  <c:v>0.53079179564435464</c:v>
                </c:pt>
                <c:pt idx="71">
                  <c:v>0.31500937629520109</c:v>
                </c:pt>
                <c:pt idx="72">
                  <c:v>0.24751019354878068</c:v>
                </c:pt>
                <c:pt idx="73">
                  <c:v>-0.42203217489513634</c:v>
                </c:pt>
                <c:pt idx="74">
                  <c:v>0.28046467386236529</c:v>
                </c:pt>
                <c:pt idx="75">
                  <c:v>0.54092309365933744</c:v>
                </c:pt>
                <c:pt idx="76">
                  <c:v>0.21821786750787986</c:v>
                </c:pt>
                <c:pt idx="77">
                  <c:v>2.206946588218095E-2</c:v>
                </c:pt>
                <c:pt idx="78">
                  <c:v>0.28876363677339789</c:v>
                </c:pt>
                <c:pt idx="79">
                  <c:v>0.51757046153744923</c:v>
                </c:pt>
                <c:pt idx="80">
                  <c:v>-3.342433161795455E-2</c:v>
                </c:pt>
                <c:pt idx="81">
                  <c:v>-6.1429859248072205E-2</c:v>
                </c:pt>
                <c:pt idx="82">
                  <c:v>0.17205924588445143</c:v>
                </c:pt>
                <c:pt idx="83">
                  <c:v>-9.8770562754896929E-2</c:v>
                </c:pt>
                <c:pt idx="84">
                  <c:v>0.15435256010108134</c:v>
                </c:pt>
                <c:pt idx="85">
                  <c:v>0.14501738422437427</c:v>
                </c:pt>
                <c:pt idx="86">
                  <c:v>-0.12581242441497054</c:v>
                </c:pt>
                <c:pt idx="87">
                  <c:v>3.2895039293501682E-2</c:v>
                </c:pt>
                <c:pt idx="88">
                  <c:v>-0.19187173607684826</c:v>
                </c:pt>
                <c:pt idx="89">
                  <c:v>0.34682015845210401</c:v>
                </c:pt>
                <c:pt idx="90">
                  <c:v>0.19496254209880703</c:v>
                </c:pt>
                <c:pt idx="91">
                  <c:v>4.7984822182637998E-2</c:v>
                </c:pt>
                <c:pt idx="92">
                  <c:v>1.9979294552516791E-2</c:v>
                </c:pt>
                <c:pt idx="93">
                  <c:v>-8.0262330776008639E-3</c:v>
                </c:pt>
                <c:pt idx="94">
                  <c:v>-4.1231298836297725E-2</c:v>
                </c:pt>
                <c:pt idx="95">
                  <c:v>-5.0566474713001242E-2</c:v>
                </c:pt>
                <c:pt idx="96">
                  <c:v>-0.56258652925841091</c:v>
                </c:pt>
                <c:pt idx="97">
                  <c:v>-0.45724970834515233</c:v>
                </c:pt>
                <c:pt idx="98">
                  <c:v>-0.20509025145921811</c:v>
                </c:pt>
                <c:pt idx="99">
                  <c:v>6.6655173936048584E-2</c:v>
                </c:pt>
                <c:pt idx="100">
                  <c:v>0.29080910319186515</c:v>
                </c:pt>
                <c:pt idx="101">
                  <c:v>-0.36899725329626776</c:v>
                </c:pt>
                <c:pt idx="102">
                  <c:v>-0.11867125279334445</c:v>
                </c:pt>
                <c:pt idx="103">
                  <c:v>0.14653499779920409</c:v>
                </c:pt>
                <c:pt idx="104">
                  <c:v>0.2534578046015028</c:v>
                </c:pt>
                <c:pt idx="105">
                  <c:v>0.52428761324085116</c:v>
                </c:pt>
                <c:pt idx="106">
                  <c:v>0.91521724080494238</c:v>
                </c:pt>
                <c:pt idx="107">
                  <c:v>0.42201522471084019</c:v>
                </c:pt>
                <c:pt idx="108">
                  <c:v>0.33320053685030437</c:v>
                </c:pt>
                <c:pt idx="109">
                  <c:v>0.31453018509689024</c:v>
                </c:pt>
                <c:pt idx="110">
                  <c:v>-0.21020015026092764</c:v>
                </c:pt>
                <c:pt idx="111">
                  <c:v>0.66349986904592839</c:v>
                </c:pt>
                <c:pt idx="112">
                  <c:v>0.29787253767289457</c:v>
                </c:pt>
                <c:pt idx="113">
                  <c:v>-0.18419450156652672</c:v>
                </c:pt>
                <c:pt idx="114">
                  <c:v>0.59191788681473767</c:v>
                </c:pt>
                <c:pt idx="115">
                  <c:v>0.48305827426788284</c:v>
                </c:pt>
                <c:pt idx="116">
                  <c:v>0.33975842992880345</c:v>
                </c:pt>
                <c:pt idx="117">
                  <c:v>5.0258269536040956E-2</c:v>
                </c:pt>
                <c:pt idx="118">
                  <c:v>-0.23924189085671976</c:v>
                </c:pt>
                <c:pt idx="119">
                  <c:v>-0.44472546835912397</c:v>
                </c:pt>
                <c:pt idx="120">
                  <c:v>6.8928621289455094E-2</c:v>
                </c:pt>
                <c:pt idx="121">
                  <c:v>0.21222846562853448</c:v>
                </c:pt>
                <c:pt idx="122">
                  <c:v>6.4079035954438979E-2</c:v>
                </c:pt>
                <c:pt idx="123">
                  <c:v>0.51238689446607388</c:v>
                </c:pt>
                <c:pt idx="124">
                  <c:v>-0.25325934710189912</c:v>
                </c:pt>
                <c:pt idx="125">
                  <c:v>-0.26259452297860619</c:v>
                </c:pt>
                <c:pt idx="126">
                  <c:v>-0.41348847336185734</c:v>
                </c:pt>
                <c:pt idx="127">
                  <c:v>-0.29060005060872385</c:v>
                </c:pt>
                <c:pt idx="128">
                  <c:v>-0.83129600191737651</c:v>
                </c:pt>
                <c:pt idx="129">
                  <c:v>-0.31764191226880101</c:v>
                </c:pt>
                <c:pt idx="130">
                  <c:v>-0.30927040236213799</c:v>
                </c:pt>
                <c:pt idx="131">
                  <c:v>-0.59780689678485288</c:v>
                </c:pt>
                <c:pt idx="132">
                  <c:v>-0.46135035369406907</c:v>
                </c:pt>
                <c:pt idx="133">
                  <c:v>-0.20919089680813485</c:v>
                </c:pt>
                <c:pt idx="134">
                  <c:v>-0.56923682646641538</c:v>
                </c:pt>
                <c:pt idx="135">
                  <c:v>-0.19052054505472071</c:v>
                </c:pt>
                <c:pt idx="136">
                  <c:v>-0.46135035369406907</c:v>
                </c:pt>
                <c:pt idx="137">
                  <c:v>-0.59627868812648899</c:v>
                </c:pt>
                <c:pt idx="138">
                  <c:v>2.4287613240851158E-2</c:v>
                </c:pt>
                <c:pt idx="139">
                  <c:v>-2.5902877505785682E-3</c:v>
                </c:pt>
                <c:pt idx="140">
                  <c:v>-5.860134301081743E-2</c:v>
                </c:pt>
                <c:pt idx="141">
                  <c:v>-6.7936518887520947E-2</c:v>
                </c:pt>
                <c:pt idx="142">
                  <c:v>0.56458005483224127</c:v>
                </c:pt>
                <c:pt idx="143">
                  <c:v>-0.12012358376616739</c:v>
                </c:pt>
                <c:pt idx="144">
                  <c:v>0.13203587311977039</c:v>
                </c:pt>
                <c:pt idx="145">
                  <c:v>0.11432918733640207</c:v>
                </c:pt>
                <c:pt idx="146">
                  <c:v>0.36648864422233807</c:v>
                </c:pt>
                <c:pt idx="147">
                  <c:v>0.34781829246892748</c:v>
                </c:pt>
                <c:pt idx="148">
                  <c:v>0.33848311659222041</c:v>
                </c:pt>
                <c:pt idx="149">
                  <c:v>0.31981276483880627</c:v>
                </c:pt>
                <c:pt idx="150">
                  <c:v>0.31047758896210276</c:v>
                </c:pt>
                <c:pt idx="151">
                  <c:v>0.30114241308539569</c:v>
                </c:pt>
                <c:pt idx="152">
                  <c:v>0.29180723720868862</c:v>
                </c:pt>
                <c:pt idx="153">
                  <c:v>-0.22281051840993449</c:v>
                </c:pt>
                <c:pt idx="154">
                  <c:v>0.16459816474627154</c:v>
                </c:pt>
                <c:pt idx="155">
                  <c:v>0.15526298886956802</c:v>
                </c:pt>
                <c:pt idx="156">
                  <c:v>-0.59955388039878699</c:v>
                </c:pt>
                <c:pt idx="157">
                  <c:v>-0.59955388039878699</c:v>
                </c:pt>
                <c:pt idx="158">
                  <c:v>-0.44040655458725197</c:v>
                </c:pt>
                <c:pt idx="159">
                  <c:v>-0.23192443977987409</c:v>
                </c:pt>
                <c:pt idx="160">
                  <c:v>-9.4117935071764691E-2</c:v>
                </c:pt>
                <c:pt idx="161">
                  <c:v>0.21948159336782247</c:v>
                </c:pt>
                <c:pt idx="162">
                  <c:v>-0.29513616225080064</c:v>
                </c:pt>
                <c:pt idx="163">
                  <c:v>0.20081124161440833</c:v>
                </c:pt>
                <c:pt idx="164">
                  <c:v>0.17280571398429068</c:v>
                </c:pt>
                <c:pt idx="165">
                  <c:v>-0.57344770438263559</c:v>
                </c:pt>
                <c:pt idx="166">
                  <c:v>-0.60145323201275325</c:v>
                </c:pt>
                <c:pt idx="167">
                  <c:v>-9.6170652270837209E-2</c:v>
                </c:pt>
                <c:pt idx="168">
                  <c:v>-0.64812911139628504</c:v>
                </c:pt>
                <c:pt idx="169">
                  <c:v>-0.17085205928448666</c:v>
                </c:pt>
                <c:pt idx="170">
                  <c:v>-0.21752793866801845</c:v>
                </c:pt>
                <c:pt idx="171">
                  <c:v>-0.5808835286453764</c:v>
                </c:pt>
                <c:pt idx="172">
                  <c:v>-0.48193879291625663</c:v>
                </c:pt>
                <c:pt idx="173">
                  <c:v>-7.5389824707499997E-2</c:v>
                </c:pt>
                <c:pt idx="174">
                  <c:v>-0.31673148350031433</c:v>
                </c:pt>
                <c:pt idx="175">
                  <c:v>-0.3260666593770214</c:v>
                </c:pt>
                <c:pt idx="176">
                  <c:v>-0.35407218700713905</c:v>
                </c:pt>
                <c:pt idx="177">
                  <c:v>-0.60345311094846821</c:v>
                </c:pt>
                <c:pt idx="178">
                  <c:v>0.79459327868719676</c:v>
                </c:pt>
                <c:pt idx="179">
                  <c:v>-0.26184805487876694</c:v>
                </c:pt>
                <c:pt idx="180">
                  <c:v>-0.58756129213966268</c:v>
                </c:pt>
                <c:pt idx="181">
                  <c:v>-0.81101738597607209</c:v>
                </c:pt>
                <c:pt idx="182">
                  <c:v>-1.0902187045220835</c:v>
                </c:pt>
                <c:pt idx="183">
                  <c:v>-0.44869800896438683</c:v>
                </c:pt>
                <c:pt idx="184">
                  <c:v>-0.96829529835121697</c:v>
                </c:pt>
                <c:pt idx="185">
                  <c:v>-0.97763047422792404</c:v>
                </c:pt>
                <c:pt idx="186">
                  <c:v>-1.0151516265216944</c:v>
                </c:pt>
                <c:pt idx="187">
                  <c:v>-1.055236850737673</c:v>
                </c:pt>
                <c:pt idx="188">
                  <c:v>-1.0645720266143801</c:v>
                </c:pt>
                <c:pt idx="189">
                  <c:v>-1.9951731993426449</c:v>
                </c:pt>
                <c:pt idx="190">
                  <c:v>-2.4329251428417606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97-FA4D-9998-1E9748F49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098688"/>
        <c:axId val="1281006464"/>
      </c:scatterChart>
      <c:valAx>
        <c:axId val="128109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Color:Red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1006464"/>
        <c:crosses val="autoZero"/>
        <c:crossBetween val="midCat"/>
      </c:valAx>
      <c:valAx>
        <c:axId val="1281006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10986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AlcoholPercentage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4'!$Y$2:$Y$192</c:f>
              <c:numCache>
                <c:formatCode>General</c:formatCode>
                <c:ptCount val="191"/>
              </c:numCache>
            </c:numRef>
          </c:xVal>
          <c:yVal>
            <c:numRef>
              <c:f>'Model 4'!$C$33:$C$223</c:f>
              <c:numCache>
                <c:formatCode>General</c:formatCode>
                <c:ptCount val="191"/>
                <c:pt idx="0">
                  <c:v>1.4251761103529255</c:v>
                </c:pt>
                <c:pt idx="1">
                  <c:v>0.57032971882322414</c:v>
                </c:pt>
                <c:pt idx="2">
                  <c:v>0.28082955843046165</c:v>
                </c:pt>
                <c:pt idx="3">
                  <c:v>-2.4338171872923908</c:v>
                </c:pt>
                <c:pt idx="4">
                  <c:v>9.1366192199895835E-2</c:v>
                </c:pt>
                <c:pt idx="5">
                  <c:v>0.45962692187680076</c:v>
                </c:pt>
                <c:pt idx="6">
                  <c:v>0.44095657012339018</c:v>
                </c:pt>
                <c:pt idx="7">
                  <c:v>-0.59394717756190474</c:v>
                </c:pt>
                <c:pt idx="8">
                  <c:v>0.54996229747474601</c:v>
                </c:pt>
                <c:pt idx="9">
                  <c:v>0.21378625769845527</c:v>
                </c:pt>
                <c:pt idx="10">
                  <c:v>0.14081315842828701</c:v>
                </c:pt>
                <c:pt idx="11">
                  <c:v>0.40650575859951488</c:v>
                </c:pt>
                <c:pt idx="12">
                  <c:v>0.38783540684610074</c:v>
                </c:pt>
                <c:pt idx="13">
                  <c:v>-0.16315938630929949</c:v>
                </c:pt>
                <c:pt idx="14">
                  <c:v>0.34115952746256895</c:v>
                </c:pt>
                <c:pt idx="15">
                  <c:v>0.32248917570915836</c:v>
                </c:pt>
                <c:pt idx="16">
                  <c:v>5.1659367069810003E-2</c:v>
                </c:pt>
                <c:pt idx="17">
                  <c:v>0.77078756041632346</c:v>
                </c:pt>
                <c:pt idx="18">
                  <c:v>-0.3992986319233971</c:v>
                </c:pt>
                <c:pt idx="19">
                  <c:v>0.1768825039489883</c:v>
                </c:pt>
                <c:pt idx="20">
                  <c:v>0.15821215219558127</c:v>
                </c:pt>
                <c:pt idx="21">
                  <c:v>0.41037160908151549</c:v>
                </c:pt>
                <c:pt idx="22">
                  <c:v>0.65508464662117305</c:v>
                </c:pt>
                <c:pt idx="23">
                  <c:v>0.38425483798182469</c:v>
                </c:pt>
                <c:pt idx="24">
                  <c:v>0.63641429486776246</c:v>
                </c:pt>
                <c:pt idx="25">
                  <c:v>0.88857375175369668</c:v>
                </c:pt>
                <c:pt idx="26">
                  <c:v>0.67584516970424957</c:v>
                </c:pt>
                <c:pt idx="27">
                  <c:v>0.64783964207413192</c:v>
                </c:pt>
                <c:pt idx="28">
                  <c:v>-5.9043429876609821E-2</c:v>
                </c:pt>
                <c:pt idx="29">
                  <c:v>0.50562159818347396</c:v>
                </c:pt>
                <c:pt idx="30">
                  <c:v>0.20489750538357754</c:v>
                </c:pt>
                <c:pt idx="31">
                  <c:v>0.49628642230676689</c:v>
                </c:pt>
                <c:pt idx="32">
                  <c:v>0.50562159818347396</c:v>
                </c:pt>
                <c:pt idx="33">
                  <c:v>0.49628642230676689</c:v>
                </c:pt>
                <c:pt idx="34">
                  <c:v>1.5637977137039627E-2</c:v>
                </c:pt>
                <c:pt idx="35">
                  <c:v>0.23045673051614912</c:v>
                </c:pt>
                <c:pt idx="36">
                  <c:v>-8.7048957506731028E-2</c:v>
                </c:pt>
                <c:pt idx="37">
                  <c:v>1.330239978028354</c:v>
                </c:pt>
                <c:pt idx="38">
                  <c:v>0.53484439177914567</c:v>
                </c:pt>
                <c:pt idx="39">
                  <c:v>0.50683886414902446</c:v>
                </c:pt>
                <c:pt idx="40">
                  <c:v>3.286418091214216E-3</c:v>
                </c:pt>
                <c:pt idx="41">
                  <c:v>-6.0487577854928531E-3</c:v>
                </c:pt>
                <c:pt idx="42">
                  <c:v>-5.2724637169024646E-2</c:v>
                </c:pt>
                <c:pt idx="43">
                  <c:v>0.41989978899851721</c:v>
                </c:pt>
                <c:pt idx="44">
                  <c:v>-0.90598366731853019</c:v>
                </c:pt>
                <c:pt idx="45">
                  <c:v>0.48718282588001571</c:v>
                </c:pt>
                <c:pt idx="46">
                  <c:v>-4.5141615521977485E-2</c:v>
                </c:pt>
                <c:pt idx="47">
                  <c:v>0.56028772080908773</c:v>
                </c:pt>
                <c:pt idx="48">
                  <c:v>0.2894579121697376</c:v>
                </c:pt>
                <c:pt idx="49">
                  <c:v>0.28012273629303053</c:v>
                </c:pt>
                <c:pt idx="50">
                  <c:v>0.26145238453962349</c:v>
                </c:pt>
                <c:pt idx="51">
                  <c:v>-0.54170186550172161</c:v>
                </c:pt>
                <c:pt idx="52">
                  <c:v>0.47743905291711641</c:v>
                </c:pt>
                <c:pt idx="53">
                  <c:v>-0.51829275790219498</c:v>
                </c:pt>
                <c:pt idx="54">
                  <c:v>-3.4581001628289698E-2</c:v>
                </c:pt>
                <c:pt idx="55">
                  <c:v>-5.3251353381703836E-2</c:v>
                </c:pt>
                <c:pt idx="56">
                  <c:v>8.8462505068335417E-2</c:v>
                </c:pt>
                <c:pt idx="57">
                  <c:v>7.9127329191628348E-2</c:v>
                </c:pt>
                <c:pt idx="58">
                  <c:v>0.27526625701285923</c:v>
                </c:pt>
                <c:pt idx="59">
                  <c:v>0.1590082743338499</c:v>
                </c:pt>
                <c:pt idx="60">
                  <c:v>-0.23741469286120775</c:v>
                </c:pt>
                <c:pt idx="61">
                  <c:v>0.78147392731515808</c:v>
                </c:pt>
                <c:pt idx="62">
                  <c:v>0.77213875143845456</c:v>
                </c:pt>
                <c:pt idx="63">
                  <c:v>-0.24153774185373322</c:v>
                </c:pt>
                <c:pt idx="64">
                  <c:v>-3.7135776932331055E-3</c:v>
                </c:pt>
                <c:pt idx="65">
                  <c:v>-1.3048753569940175E-2</c:v>
                </c:pt>
                <c:pt idx="66">
                  <c:v>-3.7135776932331055E-3</c:v>
                </c:pt>
                <c:pt idx="67">
                  <c:v>-3.171910532335076E-2</c:v>
                </c:pt>
                <c:pt idx="68">
                  <c:v>0.24844587919270111</c:v>
                </c:pt>
                <c:pt idx="69">
                  <c:v>-4.1054281200057829E-2</c:v>
                </c:pt>
                <c:pt idx="70">
                  <c:v>0.53079179564435464</c:v>
                </c:pt>
                <c:pt idx="71">
                  <c:v>0.31500937629520109</c:v>
                </c:pt>
                <c:pt idx="72">
                  <c:v>0.24751019354878068</c:v>
                </c:pt>
                <c:pt idx="73">
                  <c:v>-0.42203217489513634</c:v>
                </c:pt>
                <c:pt idx="74">
                  <c:v>0.28046467386236529</c:v>
                </c:pt>
                <c:pt idx="75">
                  <c:v>0.54092309365933744</c:v>
                </c:pt>
                <c:pt idx="76">
                  <c:v>0.21821786750787986</c:v>
                </c:pt>
                <c:pt idx="77">
                  <c:v>2.206946588218095E-2</c:v>
                </c:pt>
                <c:pt idx="78">
                  <c:v>0.28876363677339789</c:v>
                </c:pt>
                <c:pt idx="79">
                  <c:v>0.51757046153744923</c:v>
                </c:pt>
                <c:pt idx="80">
                  <c:v>-3.342433161795455E-2</c:v>
                </c:pt>
                <c:pt idx="81">
                  <c:v>-6.1429859248072205E-2</c:v>
                </c:pt>
                <c:pt idx="82">
                  <c:v>0.17205924588445143</c:v>
                </c:pt>
                <c:pt idx="83">
                  <c:v>-9.8770562754896929E-2</c:v>
                </c:pt>
                <c:pt idx="84">
                  <c:v>0.15435256010108134</c:v>
                </c:pt>
                <c:pt idx="85">
                  <c:v>0.14501738422437427</c:v>
                </c:pt>
                <c:pt idx="86">
                  <c:v>-0.12581242441497054</c:v>
                </c:pt>
                <c:pt idx="87">
                  <c:v>3.2895039293501682E-2</c:v>
                </c:pt>
                <c:pt idx="88">
                  <c:v>-0.19187173607684826</c:v>
                </c:pt>
                <c:pt idx="89">
                  <c:v>0.34682015845210401</c:v>
                </c:pt>
                <c:pt idx="90">
                  <c:v>0.19496254209880703</c:v>
                </c:pt>
                <c:pt idx="91">
                  <c:v>4.7984822182637998E-2</c:v>
                </c:pt>
                <c:pt idx="92">
                  <c:v>1.9979294552516791E-2</c:v>
                </c:pt>
                <c:pt idx="93">
                  <c:v>-8.0262330776008639E-3</c:v>
                </c:pt>
                <c:pt idx="94">
                  <c:v>-4.1231298836297725E-2</c:v>
                </c:pt>
                <c:pt idx="95">
                  <c:v>-5.0566474713001242E-2</c:v>
                </c:pt>
                <c:pt idx="96">
                  <c:v>-0.56258652925841091</c:v>
                </c:pt>
                <c:pt idx="97">
                  <c:v>-0.45724970834515233</c:v>
                </c:pt>
                <c:pt idx="98">
                  <c:v>-0.20509025145921811</c:v>
                </c:pt>
                <c:pt idx="99">
                  <c:v>6.6655173936048584E-2</c:v>
                </c:pt>
                <c:pt idx="100">
                  <c:v>0.29080910319186515</c:v>
                </c:pt>
                <c:pt idx="101">
                  <c:v>-0.36899725329626776</c:v>
                </c:pt>
                <c:pt idx="102">
                  <c:v>-0.11867125279334445</c:v>
                </c:pt>
                <c:pt idx="103">
                  <c:v>0.14653499779920409</c:v>
                </c:pt>
                <c:pt idx="104">
                  <c:v>0.2534578046015028</c:v>
                </c:pt>
                <c:pt idx="105">
                  <c:v>0.52428761324085116</c:v>
                </c:pt>
                <c:pt idx="106">
                  <c:v>0.91521724080494238</c:v>
                </c:pt>
                <c:pt idx="107">
                  <c:v>0.42201522471084019</c:v>
                </c:pt>
                <c:pt idx="108">
                  <c:v>0.33320053685030437</c:v>
                </c:pt>
                <c:pt idx="109">
                  <c:v>0.31453018509689024</c:v>
                </c:pt>
                <c:pt idx="110">
                  <c:v>-0.21020015026092764</c:v>
                </c:pt>
                <c:pt idx="111">
                  <c:v>0.66349986904592839</c:v>
                </c:pt>
                <c:pt idx="112">
                  <c:v>0.29787253767289457</c:v>
                </c:pt>
                <c:pt idx="113">
                  <c:v>-0.18419450156652672</c:v>
                </c:pt>
                <c:pt idx="114">
                  <c:v>0.59191788681473767</c:v>
                </c:pt>
                <c:pt idx="115">
                  <c:v>0.48305827426788284</c:v>
                </c:pt>
                <c:pt idx="116">
                  <c:v>0.33975842992880345</c:v>
                </c:pt>
                <c:pt idx="117">
                  <c:v>5.0258269536040956E-2</c:v>
                </c:pt>
                <c:pt idx="118">
                  <c:v>-0.23924189085671976</c:v>
                </c:pt>
                <c:pt idx="119">
                  <c:v>-0.44472546835912397</c:v>
                </c:pt>
                <c:pt idx="120">
                  <c:v>6.8928621289455094E-2</c:v>
                </c:pt>
                <c:pt idx="121">
                  <c:v>0.21222846562853448</c:v>
                </c:pt>
                <c:pt idx="122">
                  <c:v>6.4079035954438979E-2</c:v>
                </c:pt>
                <c:pt idx="123">
                  <c:v>0.51238689446607388</c:v>
                </c:pt>
                <c:pt idx="124">
                  <c:v>-0.25325934710189912</c:v>
                </c:pt>
                <c:pt idx="125">
                  <c:v>-0.26259452297860619</c:v>
                </c:pt>
                <c:pt idx="126">
                  <c:v>-0.41348847336185734</c:v>
                </c:pt>
                <c:pt idx="127">
                  <c:v>-0.29060005060872385</c:v>
                </c:pt>
                <c:pt idx="128">
                  <c:v>-0.83129600191737651</c:v>
                </c:pt>
                <c:pt idx="129">
                  <c:v>-0.31764191226880101</c:v>
                </c:pt>
                <c:pt idx="130">
                  <c:v>-0.30927040236213799</c:v>
                </c:pt>
                <c:pt idx="131">
                  <c:v>-0.59780689678485288</c:v>
                </c:pt>
                <c:pt idx="132">
                  <c:v>-0.46135035369406907</c:v>
                </c:pt>
                <c:pt idx="133">
                  <c:v>-0.20919089680813485</c:v>
                </c:pt>
                <c:pt idx="134">
                  <c:v>-0.56923682646641538</c:v>
                </c:pt>
                <c:pt idx="135">
                  <c:v>-0.19052054505472071</c:v>
                </c:pt>
                <c:pt idx="136">
                  <c:v>-0.46135035369406907</c:v>
                </c:pt>
                <c:pt idx="137">
                  <c:v>-0.59627868812648899</c:v>
                </c:pt>
                <c:pt idx="138">
                  <c:v>2.4287613240851158E-2</c:v>
                </c:pt>
                <c:pt idx="139">
                  <c:v>-2.5902877505785682E-3</c:v>
                </c:pt>
                <c:pt idx="140">
                  <c:v>-5.860134301081743E-2</c:v>
                </c:pt>
                <c:pt idx="141">
                  <c:v>-6.7936518887520947E-2</c:v>
                </c:pt>
                <c:pt idx="142">
                  <c:v>0.56458005483224127</c:v>
                </c:pt>
                <c:pt idx="143">
                  <c:v>-0.12012358376616739</c:v>
                </c:pt>
                <c:pt idx="144">
                  <c:v>0.13203587311977039</c:v>
                </c:pt>
                <c:pt idx="145">
                  <c:v>0.11432918733640207</c:v>
                </c:pt>
                <c:pt idx="146">
                  <c:v>0.36648864422233807</c:v>
                </c:pt>
                <c:pt idx="147">
                  <c:v>0.34781829246892748</c:v>
                </c:pt>
                <c:pt idx="148">
                  <c:v>0.33848311659222041</c:v>
                </c:pt>
                <c:pt idx="149">
                  <c:v>0.31981276483880627</c:v>
                </c:pt>
                <c:pt idx="150">
                  <c:v>0.31047758896210276</c:v>
                </c:pt>
                <c:pt idx="151">
                  <c:v>0.30114241308539569</c:v>
                </c:pt>
                <c:pt idx="152">
                  <c:v>0.29180723720868862</c:v>
                </c:pt>
                <c:pt idx="153">
                  <c:v>-0.22281051840993449</c:v>
                </c:pt>
                <c:pt idx="154">
                  <c:v>0.16459816474627154</c:v>
                </c:pt>
                <c:pt idx="155">
                  <c:v>0.15526298886956802</c:v>
                </c:pt>
                <c:pt idx="156">
                  <c:v>-0.59955388039878699</c:v>
                </c:pt>
                <c:pt idx="157">
                  <c:v>-0.59955388039878699</c:v>
                </c:pt>
                <c:pt idx="158">
                  <c:v>-0.44040655458725197</c:v>
                </c:pt>
                <c:pt idx="159">
                  <c:v>-0.23192443977987409</c:v>
                </c:pt>
                <c:pt idx="160">
                  <c:v>-9.4117935071764691E-2</c:v>
                </c:pt>
                <c:pt idx="161">
                  <c:v>0.21948159336782247</c:v>
                </c:pt>
                <c:pt idx="162">
                  <c:v>-0.29513616225080064</c:v>
                </c:pt>
                <c:pt idx="163">
                  <c:v>0.20081124161440833</c:v>
                </c:pt>
                <c:pt idx="164">
                  <c:v>0.17280571398429068</c:v>
                </c:pt>
                <c:pt idx="165">
                  <c:v>-0.57344770438263559</c:v>
                </c:pt>
                <c:pt idx="166">
                  <c:v>-0.60145323201275325</c:v>
                </c:pt>
                <c:pt idx="167">
                  <c:v>-9.6170652270837209E-2</c:v>
                </c:pt>
                <c:pt idx="168">
                  <c:v>-0.64812911139628504</c:v>
                </c:pt>
                <c:pt idx="169">
                  <c:v>-0.17085205928448666</c:v>
                </c:pt>
                <c:pt idx="170">
                  <c:v>-0.21752793866801845</c:v>
                </c:pt>
                <c:pt idx="171">
                  <c:v>-0.5808835286453764</c:v>
                </c:pt>
                <c:pt idx="172">
                  <c:v>-0.48193879291625663</c:v>
                </c:pt>
                <c:pt idx="173">
                  <c:v>-7.5389824707499997E-2</c:v>
                </c:pt>
                <c:pt idx="174">
                  <c:v>-0.31673148350031433</c:v>
                </c:pt>
                <c:pt idx="175">
                  <c:v>-0.3260666593770214</c:v>
                </c:pt>
                <c:pt idx="176">
                  <c:v>-0.35407218700713905</c:v>
                </c:pt>
                <c:pt idx="177">
                  <c:v>-0.60345311094846821</c:v>
                </c:pt>
                <c:pt idx="178">
                  <c:v>0.79459327868719676</c:v>
                </c:pt>
                <c:pt idx="179">
                  <c:v>-0.26184805487876694</c:v>
                </c:pt>
                <c:pt idx="180">
                  <c:v>-0.58756129213966268</c:v>
                </c:pt>
                <c:pt idx="181">
                  <c:v>-0.81101738597607209</c:v>
                </c:pt>
                <c:pt idx="182">
                  <c:v>-1.0902187045220835</c:v>
                </c:pt>
                <c:pt idx="183">
                  <c:v>-0.44869800896438683</c:v>
                </c:pt>
                <c:pt idx="184">
                  <c:v>-0.96829529835121697</c:v>
                </c:pt>
                <c:pt idx="185">
                  <c:v>-0.97763047422792404</c:v>
                </c:pt>
                <c:pt idx="186">
                  <c:v>-1.0151516265216944</c:v>
                </c:pt>
                <c:pt idx="187">
                  <c:v>-1.055236850737673</c:v>
                </c:pt>
                <c:pt idx="188">
                  <c:v>-1.0645720266143801</c:v>
                </c:pt>
                <c:pt idx="189">
                  <c:v>-1.9951731993426449</c:v>
                </c:pt>
                <c:pt idx="190">
                  <c:v>-2.4329251428417606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D6-D046-8269-330FE5E92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256160"/>
        <c:axId val="1294288384"/>
      </c:scatterChart>
      <c:valAx>
        <c:axId val="129425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AlcoholPercentage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4288384"/>
        <c:crosses val="autoZero"/>
        <c:crossBetween val="midCat"/>
      </c:valAx>
      <c:valAx>
        <c:axId val="1294288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42561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Producer:Esporão S.A.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4'!$Z$2:$Z$192</c:f>
              <c:numCache>
                <c:formatCode>General</c:formatCode>
                <c:ptCount val="191"/>
              </c:numCache>
            </c:numRef>
          </c:xVal>
          <c:yVal>
            <c:numRef>
              <c:f>'Model 4'!$C$33:$C$223</c:f>
              <c:numCache>
                <c:formatCode>General</c:formatCode>
                <c:ptCount val="191"/>
                <c:pt idx="0">
                  <c:v>1.4251761103529255</c:v>
                </c:pt>
                <c:pt idx="1">
                  <c:v>0.57032971882322414</c:v>
                </c:pt>
                <c:pt idx="2">
                  <c:v>0.28082955843046165</c:v>
                </c:pt>
                <c:pt idx="3">
                  <c:v>-2.4338171872923908</c:v>
                </c:pt>
                <c:pt idx="4">
                  <c:v>9.1366192199895835E-2</c:v>
                </c:pt>
                <c:pt idx="5">
                  <c:v>0.45962692187680076</c:v>
                </c:pt>
                <c:pt idx="6">
                  <c:v>0.44095657012339018</c:v>
                </c:pt>
                <c:pt idx="7">
                  <c:v>-0.59394717756190474</c:v>
                </c:pt>
                <c:pt idx="8">
                  <c:v>0.54996229747474601</c:v>
                </c:pt>
                <c:pt idx="9">
                  <c:v>0.21378625769845527</c:v>
                </c:pt>
                <c:pt idx="10">
                  <c:v>0.14081315842828701</c:v>
                </c:pt>
                <c:pt idx="11">
                  <c:v>0.40650575859951488</c:v>
                </c:pt>
                <c:pt idx="12">
                  <c:v>0.38783540684610074</c:v>
                </c:pt>
                <c:pt idx="13">
                  <c:v>-0.16315938630929949</c:v>
                </c:pt>
                <c:pt idx="14">
                  <c:v>0.34115952746256895</c:v>
                </c:pt>
                <c:pt idx="15">
                  <c:v>0.32248917570915836</c:v>
                </c:pt>
                <c:pt idx="16">
                  <c:v>5.1659367069810003E-2</c:v>
                </c:pt>
                <c:pt idx="17">
                  <c:v>0.77078756041632346</c:v>
                </c:pt>
                <c:pt idx="18">
                  <c:v>-0.3992986319233971</c:v>
                </c:pt>
                <c:pt idx="19">
                  <c:v>0.1768825039489883</c:v>
                </c:pt>
                <c:pt idx="20">
                  <c:v>0.15821215219558127</c:v>
                </c:pt>
                <c:pt idx="21">
                  <c:v>0.41037160908151549</c:v>
                </c:pt>
                <c:pt idx="22">
                  <c:v>0.65508464662117305</c:v>
                </c:pt>
                <c:pt idx="23">
                  <c:v>0.38425483798182469</c:v>
                </c:pt>
                <c:pt idx="24">
                  <c:v>0.63641429486776246</c:v>
                </c:pt>
                <c:pt idx="25">
                  <c:v>0.88857375175369668</c:v>
                </c:pt>
                <c:pt idx="26">
                  <c:v>0.67584516970424957</c:v>
                </c:pt>
                <c:pt idx="27">
                  <c:v>0.64783964207413192</c:v>
                </c:pt>
                <c:pt idx="28">
                  <c:v>-5.9043429876609821E-2</c:v>
                </c:pt>
                <c:pt idx="29">
                  <c:v>0.50562159818347396</c:v>
                </c:pt>
                <c:pt idx="30">
                  <c:v>0.20489750538357754</c:v>
                </c:pt>
                <c:pt idx="31">
                  <c:v>0.49628642230676689</c:v>
                </c:pt>
                <c:pt idx="32">
                  <c:v>0.50562159818347396</c:v>
                </c:pt>
                <c:pt idx="33">
                  <c:v>0.49628642230676689</c:v>
                </c:pt>
                <c:pt idx="34">
                  <c:v>1.5637977137039627E-2</c:v>
                </c:pt>
                <c:pt idx="35">
                  <c:v>0.23045673051614912</c:v>
                </c:pt>
                <c:pt idx="36">
                  <c:v>-8.7048957506731028E-2</c:v>
                </c:pt>
                <c:pt idx="37">
                  <c:v>1.330239978028354</c:v>
                </c:pt>
                <c:pt idx="38">
                  <c:v>0.53484439177914567</c:v>
                </c:pt>
                <c:pt idx="39">
                  <c:v>0.50683886414902446</c:v>
                </c:pt>
                <c:pt idx="40">
                  <c:v>3.286418091214216E-3</c:v>
                </c:pt>
                <c:pt idx="41">
                  <c:v>-6.0487577854928531E-3</c:v>
                </c:pt>
                <c:pt idx="42">
                  <c:v>-5.2724637169024646E-2</c:v>
                </c:pt>
                <c:pt idx="43">
                  <c:v>0.41989978899851721</c:v>
                </c:pt>
                <c:pt idx="44">
                  <c:v>-0.90598366731853019</c:v>
                </c:pt>
                <c:pt idx="45">
                  <c:v>0.48718282588001571</c:v>
                </c:pt>
                <c:pt idx="46">
                  <c:v>-4.5141615521977485E-2</c:v>
                </c:pt>
                <c:pt idx="47">
                  <c:v>0.56028772080908773</c:v>
                </c:pt>
                <c:pt idx="48">
                  <c:v>0.2894579121697376</c:v>
                </c:pt>
                <c:pt idx="49">
                  <c:v>0.28012273629303053</c:v>
                </c:pt>
                <c:pt idx="50">
                  <c:v>0.26145238453962349</c:v>
                </c:pt>
                <c:pt idx="51">
                  <c:v>-0.54170186550172161</c:v>
                </c:pt>
                <c:pt idx="52">
                  <c:v>0.47743905291711641</c:v>
                </c:pt>
                <c:pt idx="53">
                  <c:v>-0.51829275790219498</c:v>
                </c:pt>
                <c:pt idx="54">
                  <c:v>-3.4581001628289698E-2</c:v>
                </c:pt>
                <c:pt idx="55">
                  <c:v>-5.3251353381703836E-2</c:v>
                </c:pt>
                <c:pt idx="56">
                  <c:v>8.8462505068335417E-2</c:v>
                </c:pt>
                <c:pt idx="57">
                  <c:v>7.9127329191628348E-2</c:v>
                </c:pt>
                <c:pt idx="58">
                  <c:v>0.27526625701285923</c:v>
                </c:pt>
                <c:pt idx="59">
                  <c:v>0.1590082743338499</c:v>
                </c:pt>
                <c:pt idx="60">
                  <c:v>-0.23741469286120775</c:v>
                </c:pt>
                <c:pt idx="61">
                  <c:v>0.78147392731515808</c:v>
                </c:pt>
                <c:pt idx="62">
                  <c:v>0.77213875143845456</c:v>
                </c:pt>
                <c:pt idx="63">
                  <c:v>-0.24153774185373322</c:v>
                </c:pt>
                <c:pt idx="64">
                  <c:v>-3.7135776932331055E-3</c:v>
                </c:pt>
                <c:pt idx="65">
                  <c:v>-1.3048753569940175E-2</c:v>
                </c:pt>
                <c:pt idx="66">
                  <c:v>-3.7135776932331055E-3</c:v>
                </c:pt>
                <c:pt idx="67">
                  <c:v>-3.171910532335076E-2</c:v>
                </c:pt>
                <c:pt idx="68">
                  <c:v>0.24844587919270111</c:v>
                </c:pt>
                <c:pt idx="69">
                  <c:v>-4.1054281200057829E-2</c:v>
                </c:pt>
                <c:pt idx="70">
                  <c:v>0.53079179564435464</c:v>
                </c:pt>
                <c:pt idx="71">
                  <c:v>0.31500937629520109</c:v>
                </c:pt>
                <c:pt idx="72">
                  <c:v>0.24751019354878068</c:v>
                </c:pt>
                <c:pt idx="73">
                  <c:v>-0.42203217489513634</c:v>
                </c:pt>
                <c:pt idx="74">
                  <c:v>0.28046467386236529</c:v>
                </c:pt>
                <c:pt idx="75">
                  <c:v>0.54092309365933744</c:v>
                </c:pt>
                <c:pt idx="76">
                  <c:v>0.21821786750787986</c:v>
                </c:pt>
                <c:pt idx="77">
                  <c:v>2.206946588218095E-2</c:v>
                </c:pt>
                <c:pt idx="78">
                  <c:v>0.28876363677339789</c:v>
                </c:pt>
                <c:pt idx="79">
                  <c:v>0.51757046153744923</c:v>
                </c:pt>
                <c:pt idx="80">
                  <c:v>-3.342433161795455E-2</c:v>
                </c:pt>
                <c:pt idx="81">
                  <c:v>-6.1429859248072205E-2</c:v>
                </c:pt>
                <c:pt idx="82">
                  <c:v>0.17205924588445143</c:v>
                </c:pt>
                <c:pt idx="83">
                  <c:v>-9.8770562754896929E-2</c:v>
                </c:pt>
                <c:pt idx="84">
                  <c:v>0.15435256010108134</c:v>
                </c:pt>
                <c:pt idx="85">
                  <c:v>0.14501738422437427</c:v>
                </c:pt>
                <c:pt idx="86">
                  <c:v>-0.12581242441497054</c:v>
                </c:pt>
                <c:pt idx="87">
                  <c:v>3.2895039293501682E-2</c:v>
                </c:pt>
                <c:pt idx="88">
                  <c:v>-0.19187173607684826</c:v>
                </c:pt>
                <c:pt idx="89">
                  <c:v>0.34682015845210401</c:v>
                </c:pt>
                <c:pt idx="90">
                  <c:v>0.19496254209880703</c:v>
                </c:pt>
                <c:pt idx="91">
                  <c:v>4.7984822182637998E-2</c:v>
                </c:pt>
                <c:pt idx="92">
                  <c:v>1.9979294552516791E-2</c:v>
                </c:pt>
                <c:pt idx="93">
                  <c:v>-8.0262330776008639E-3</c:v>
                </c:pt>
                <c:pt idx="94">
                  <c:v>-4.1231298836297725E-2</c:v>
                </c:pt>
                <c:pt idx="95">
                  <c:v>-5.0566474713001242E-2</c:v>
                </c:pt>
                <c:pt idx="96">
                  <c:v>-0.56258652925841091</c:v>
                </c:pt>
                <c:pt idx="97">
                  <c:v>-0.45724970834515233</c:v>
                </c:pt>
                <c:pt idx="98">
                  <c:v>-0.20509025145921811</c:v>
                </c:pt>
                <c:pt idx="99">
                  <c:v>6.6655173936048584E-2</c:v>
                </c:pt>
                <c:pt idx="100">
                  <c:v>0.29080910319186515</c:v>
                </c:pt>
                <c:pt idx="101">
                  <c:v>-0.36899725329626776</c:v>
                </c:pt>
                <c:pt idx="102">
                  <c:v>-0.11867125279334445</c:v>
                </c:pt>
                <c:pt idx="103">
                  <c:v>0.14653499779920409</c:v>
                </c:pt>
                <c:pt idx="104">
                  <c:v>0.2534578046015028</c:v>
                </c:pt>
                <c:pt idx="105">
                  <c:v>0.52428761324085116</c:v>
                </c:pt>
                <c:pt idx="106">
                  <c:v>0.91521724080494238</c:v>
                </c:pt>
                <c:pt idx="107">
                  <c:v>0.42201522471084019</c:v>
                </c:pt>
                <c:pt idx="108">
                  <c:v>0.33320053685030437</c:v>
                </c:pt>
                <c:pt idx="109">
                  <c:v>0.31453018509689024</c:v>
                </c:pt>
                <c:pt idx="110">
                  <c:v>-0.21020015026092764</c:v>
                </c:pt>
                <c:pt idx="111">
                  <c:v>0.66349986904592839</c:v>
                </c:pt>
                <c:pt idx="112">
                  <c:v>0.29787253767289457</c:v>
                </c:pt>
                <c:pt idx="113">
                  <c:v>-0.18419450156652672</c:v>
                </c:pt>
                <c:pt idx="114">
                  <c:v>0.59191788681473767</c:v>
                </c:pt>
                <c:pt idx="115">
                  <c:v>0.48305827426788284</c:v>
                </c:pt>
                <c:pt idx="116">
                  <c:v>0.33975842992880345</c:v>
                </c:pt>
                <c:pt idx="117">
                  <c:v>5.0258269536040956E-2</c:v>
                </c:pt>
                <c:pt idx="118">
                  <c:v>-0.23924189085671976</c:v>
                </c:pt>
                <c:pt idx="119">
                  <c:v>-0.44472546835912397</c:v>
                </c:pt>
                <c:pt idx="120">
                  <c:v>6.8928621289455094E-2</c:v>
                </c:pt>
                <c:pt idx="121">
                  <c:v>0.21222846562853448</c:v>
                </c:pt>
                <c:pt idx="122">
                  <c:v>6.4079035954438979E-2</c:v>
                </c:pt>
                <c:pt idx="123">
                  <c:v>0.51238689446607388</c:v>
                </c:pt>
                <c:pt idx="124">
                  <c:v>-0.25325934710189912</c:v>
                </c:pt>
                <c:pt idx="125">
                  <c:v>-0.26259452297860619</c:v>
                </c:pt>
                <c:pt idx="126">
                  <c:v>-0.41348847336185734</c:v>
                </c:pt>
                <c:pt idx="127">
                  <c:v>-0.29060005060872385</c:v>
                </c:pt>
                <c:pt idx="128">
                  <c:v>-0.83129600191737651</c:v>
                </c:pt>
                <c:pt idx="129">
                  <c:v>-0.31764191226880101</c:v>
                </c:pt>
                <c:pt idx="130">
                  <c:v>-0.30927040236213799</c:v>
                </c:pt>
                <c:pt idx="131">
                  <c:v>-0.59780689678485288</c:v>
                </c:pt>
                <c:pt idx="132">
                  <c:v>-0.46135035369406907</c:v>
                </c:pt>
                <c:pt idx="133">
                  <c:v>-0.20919089680813485</c:v>
                </c:pt>
                <c:pt idx="134">
                  <c:v>-0.56923682646641538</c:v>
                </c:pt>
                <c:pt idx="135">
                  <c:v>-0.19052054505472071</c:v>
                </c:pt>
                <c:pt idx="136">
                  <c:v>-0.46135035369406907</c:v>
                </c:pt>
                <c:pt idx="137">
                  <c:v>-0.59627868812648899</c:v>
                </c:pt>
                <c:pt idx="138">
                  <c:v>2.4287613240851158E-2</c:v>
                </c:pt>
                <c:pt idx="139">
                  <c:v>-2.5902877505785682E-3</c:v>
                </c:pt>
                <c:pt idx="140">
                  <c:v>-5.860134301081743E-2</c:v>
                </c:pt>
                <c:pt idx="141">
                  <c:v>-6.7936518887520947E-2</c:v>
                </c:pt>
                <c:pt idx="142">
                  <c:v>0.56458005483224127</c:v>
                </c:pt>
                <c:pt idx="143">
                  <c:v>-0.12012358376616739</c:v>
                </c:pt>
                <c:pt idx="144">
                  <c:v>0.13203587311977039</c:v>
                </c:pt>
                <c:pt idx="145">
                  <c:v>0.11432918733640207</c:v>
                </c:pt>
                <c:pt idx="146">
                  <c:v>0.36648864422233807</c:v>
                </c:pt>
                <c:pt idx="147">
                  <c:v>0.34781829246892748</c:v>
                </c:pt>
                <c:pt idx="148">
                  <c:v>0.33848311659222041</c:v>
                </c:pt>
                <c:pt idx="149">
                  <c:v>0.31981276483880627</c:v>
                </c:pt>
                <c:pt idx="150">
                  <c:v>0.31047758896210276</c:v>
                </c:pt>
                <c:pt idx="151">
                  <c:v>0.30114241308539569</c:v>
                </c:pt>
                <c:pt idx="152">
                  <c:v>0.29180723720868862</c:v>
                </c:pt>
                <c:pt idx="153">
                  <c:v>-0.22281051840993449</c:v>
                </c:pt>
                <c:pt idx="154">
                  <c:v>0.16459816474627154</c:v>
                </c:pt>
                <c:pt idx="155">
                  <c:v>0.15526298886956802</c:v>
                </c:pt>
                <c:pt idx="156">
                  <c:v>-0.59955388039878699</c:v>
                </c:pt>
                <c:pt idx="157">
                  <c:v>-0.59955388039878699</c:v>
                </c:pt>
                <c:pt idx="158">
                  <c:v>-0.44040655458725197</c:v>
                </c:pt>
                <c:pt idx="159">
                  <c:v>-0.23192443977987409</c:v>
                </c:pt>
                <c:pt idx="160">
                  <c:v>-9.4117935071764691E-2</c:v>
                </c:pt>
                <c:pt idx="161">
                  <c:v>0.21948159336782247</c:v>
                </c:pt>
                <c:pt idx="162">
                  <c:v>-0.29513616225080064</c:v>
                </c:pt>
                <c:pt idx="163">
                  <c:v>0.20081124161440833</c:v>
                </c:pt>
                <c:pt idx="164">
                  <c:v>0.17280571398429068</c:v>
                </c:pt>
                <c:pt idx="165">
                  <c:v>-0.57344770438263559</c:v>
                </c:pt>
                <c:pt idx="166">
                  <c:v>-0.60145323201275325</c:v>
                </c:pt>
                <c:pt idx="167">
                  <c:v>-9.6170652270837209E-2</c:v>
                </c:pt>
                <c:pt idx="168">
                  <c:v>-0.64812911139628504</c:v>
                </c:pt>
                <c:pt idx="169">
                  <c:v>-0.17085205928448666</c:v>
                </c:pt>
                <c:pt idx="170">
                  <c:v>-0.21752793866801845</c:v>
                </c:pt>
                <c:pt idx="171">
                  <c:v>-0.5808835286453764</c:v>
                </c:pt>
                <c:pt idx="172">
                  <c:v>-0.48193879291625663</c:v>
                </c:pt>
                <c:pt idx="173">
                  <c:v>-7.5389824707499997E-2</c:v>
                </c:pt>
                <c:pt idx="174">
                  <c:v>-0.31673148350031433</c:v>
                </c:pt>
                <c:pt idx="175">
                  <c:v>-0.3260666593770214</c:v>
                </c:pt>
                <c:pt idx="176">
                  <c:v>-0.35407218700713905</c:v>
                </c:pt>
                <c:pt idx="177">
                  <c:v>-0.60345311094846821</c:v>
                </c:pt>
                <c:pt idx="178">
                  <c:v>0.79459327868719676</c:v>
                </c:pt>
                <c:pt idx="179">
                  <c:v>-0.26184805487876694</c:v>
                </c:pt>
                <c:pt idx="180">
                  <c:v>-0.58756129213966268</c:v>
                </c:pt>
                <c:pt idx="181">
                  <c:v>-0.81101738597607209</c:v>
                </c:pt>
                <c:pt idx="182">
                  <c:v>-1.0902187045220835</c:v>
                </c:pt>
                <c:pt idx="183">
                  <c:v>-0.44869800896438683</c:v>
                </c:pt>
                <c:pt idx="184">
                  <c:v>-0.96829529835121697</c:v>
                </c:pt>
                <c:pt idx="185">
                  <c:v>-0.97763047422792404</c:v>
                </c:pt>
                <c:pt idx="186">
                  <c:v>-1.0151516265216944</c:v>
                </c:pt>
                <c:pt idx="187">
                  <c:v>-1.055236850737673</c:v>
                </c:pt>
                <c:pt idx="188">
                  <c:v>-1.0645720266143801</c:v>
                </c:pt>
                <c:pt idx="189">
                  <c:v>-1.9951731993426449</c:v>
                </c:pt>
                <c:pt idx="190">
                  <c:v>-2.4329251428417606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A7-C349-A363-694051079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273248"/>
        <c:axId val="1294340816"/>
      </c:scatterChart>
      <c:valAx>
        <c:axId val="129427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Producer:Esporão S.A.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4340816"/>
        <c:crosses val="autoZero"/>
        <c:crossBetween val="midCat"/>
      </c:valAx>
      <c:valAx>
        <c:axId val="1294340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42732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Producer:José Maria da Fonseca Vinhos, S.A.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4'!$AA$2:$AA$192</c:f>
              <c:numCache>
                <c:formatCode>General</c:formatCode>
                <c:ptCount val="191"/>
              </c:numCache>
            </c:numRef>
          </c:xVal>
          <c:yVal>
            <c:numRef>
              <c:f>'Model 4'!$C$33:$C$223</c:f>
              <c:numCache>
                <c:formatCode>General</c:formatCode>
                <c:ptCount val="191"/>
                <c:pt idx="0">
                  <c:v>1.4251761103529255</c:v>
                </c:pt>
                <c:pt idx="1">
                  <c:v>0.57032971882322414</c:v>
                </c:pt>
                <c:pt idx="2">
                  <c:v>0.28082955843046165</c:v>
                </c:pt>
                <c:pt idx="3">
                  <c:v>-2.4338171872923908</c:v>
                </c:pt>
                <c:pt idx="4">
                  <c:v>9.1366192199895835E-2</c:v>
                </c:pt>
                <c:pt idx="5">
                  <c:v>0.45962692187680076</c:v>
                </c:pt>
                <c:pt idx="6">
                  <c:v>0.44095657012339018</c:v>
                </c:pt>
                <c:pt idx="7">
                  <c:v>-0.59394717756190474</c:v>
                </c:pt>
                <c:pt idx="8">
                  <c:v>0.54996229747474601</c:v>
                </c:pt>
                <c:pt idx="9">
                  <c:v>0.21378625769845527</c:v>
                </c:pt>
                <c:pt idx="10">
                  <c:v>0.14081315842828701</c:v>
                </c:pt>
                <c:pt idx="11">
                  <c:v>0.40650575859951488</c:v>
                </c:pt>
                <c:pt idx="12">
                  <c:v>0.38783540684610074</c:v>
                </c:pt>
                <c:pt idx="13">
                  <c:v>-0.16315938630929949</c:v>
                </c:pt>
                <c:pt idx="14">
                  <c:v>0.34115952746256895</c:v>
                </c:pt>
                <c:pt idx="15">
                  <c:v>0.32248917570915836</c:v>
                </c:pt>
                <c:pt idx="16">
                  <c:v>5.1659367069810003E-2</c:v>
                </c:pt>
                <c:pt idx="17">
                  <c:v>0.77078756041632346</c:v>
                </c:pt>
                <c:pt idx="18">
                  <c:v>-0.3992986319233971</c:v>
                </c:pt>
                <c:pt idx="19">
                  <c:v>0.1768825039489883</c:v>
                </c:pt>
                <c:pt idx="20">
                  <c:v>0.15821215219558127</c:v>
                </c:pt>
                <c:pt idx="21">
                  <c:v>0.41037160908151549</c:v>
                </c:pt>
                <c:pt idx="22">
                  <c:v>0.65508464662117305</c:v>
                </c:pt>
                <c:pt idx="23">
                  <c:v>0.38425483798182469</c:v>
                </c:pt>
                <c:pt idx="24">
                  <c:v>0.63641429486776246</c:v>
                </c:pt>
                <c:pt idx="25">
                  <c:v>0.88857375175369668</c:v>
                </c:pt>
                <c:pt idx="26">
                  <c:v>0.67584516970424957</c:v>
                </c:pt>
                <c:pt idx="27">
                  <c:v>0.64783964207413192</c:v>
                </c:pt>
                <c:pt idx="28">
                  <c:v>-5.9043429876609821E-2</c:v>
                </c:pt>
                <c:pt idx="29">
                  <c:v>0.50562159818347396</c:v>
                </c:pt>
                <c:pt idx="30">
                  <c:v>0.20489750538357754</c:v>
                </c:pt>
                <c:pt idx="31">
                  <c:v>0.49628642230676689</c:v>
                </c:pt>
                <c:pt idx="32">
                  <c:v>0.50562159818347396</c:v>
                </c:pt>
                <c:pt idx="33">
                  <c:v>0.49628642230676689</c:v>
                </c:pt>
                <c:pt idx="34">
                  <c:v>1.5637977137039627E-2</c:v>
                </c:pt>
                <c:pt idx="35">
                  <c:v>0.23045673051614912</c:v>
                </c:pt>
                <c:pt idx="36">
                  <c:v>-8.7048957506731028E-2</c:v>
                </c:pt>
                <c:pt idx="37">
                  <c:v>1.330239978028354</c:v>
                </c:pt>
                <c:pt idx="38">
                  <c:v>0.53484439177914567</c:v>
                </c:pt>
                <c:pt idx="39">
                  <c:v>0.50683886414902446</c:v>
                </c:pt>
                <c:pt idx="40">
                  <c:v>3.286418091214216E-3</c:v>
                </c:pt>
                <c:pt idx="41">
                  <c:v>-6.0487577854928531E-3</c:v>
                </c:pt>
                <c:pt idx="42">
                  <c:v>-5.2724637169024646E-2</c:v>
                </c:pt>
                <c:pt idx="43">
                  <c:v>0.41989978899851721</c:v>
                </c:pt>
                <c:pt idx="44">
                  <c:v>-0.90598366731853019</c:v>
                </c:pt>
                <c:pt idx="45">
                  <c:v>0.48718282588001571</c:v>
                </c:pt>
                <c:pt idx="46">
                  <c:v>-4.5141615521977485E-2</c:v>
                </c:pt>
                <c:pt idx="47">
                  <c:v>0.56028772080908773</c:v>
                </c:pt>
                <c:pt idx="48">
                  <c:v>0.2894579121697376</c:v>
                </c:pt>
                <c:pt idx="49">
                  <c:v>0.28012273629303053</c:v>
                </c:pt>
                <c:pt idx="50">
                  <c:v>0.26145238453962349</c:v>
                </c:pt>
                <c:pt idx="51">
                  <c:v>-0.54170186550172161</c:v>
                </c:pt>
                <c:pt idx="52">
                  <c:v>0.47743905291711641</c:v>
                </c:pt>
                <c:pt idx="53">
                  <c:v>-0.51829275790219498</c:v>
                </c:pt>
                <c:pt idx="54">
                  <c:v>-3.4581001628289698E-2</c:v>
                </c:pt>
                <c:pt idx="55">
                  <c:v>-5.3251353381703836E-2</c:v>
                </c:pt>
                <c:pt idx="56">
                  <c:v>8.8462505068335417E-2</c:v>
                </c:pt>
                <c:pt idx="57">
                  <c:v>7.9127329191628348E-2</c:v>
                </c:pt>
                <c:pt idx="58">
                  <c:v>0.27526625701285923</c:v>
                </c:pt>
                <c:pt idx="59">
                  <c:v>0.1590082743338499</c:v>
                </c:pt>
                <c:pt idx="60">
                  <c:v>-0.23741469286120775</c:v>
                </c:pt>
                <c:pt idx="61">
                  <c:v>0.78147392731515808</c:v>
                </c:pt>
                <c:pt idx="62">
                  <c:v>0.77213875143845456</c:v>
                </c:pt>
                <c:pt idx="63">
                  <c:v>-0.24153774185373322</c:v>
                </c:pt>
                <c:pt idx="64">
                  <c:v>-3.7135776932331055E-3</c:v>
                </c:pt>
                <c:pt idx="65">
                  <c:v>-1.3048753569940175E-2</c:v>
                </c:pt>
                <c:pt idx="66">
                  <c:v>-3.7135776932331055E-3</c:v>
                </c:pt>
                <c:pt idx="67">
                  <c:v>-3.171910532335076E-2</c:v>
                </c:pt>
                <c:pt idx="68">
                  <c:v>0.24844587919270111</c:v>
                </c:pt>
                <c:pt idx="69">
                  <c:v>-4.1054281200057829E-2</c:v>
                </c:pt>
                <c:pt idx="70">
                  <c:v>0.53079179564435464</c:v>
                </c:pt>
                <c:pt idx="71">
                  <c:v>0.31500937629520109</c:v>
                </c:pt>
                <c:pt idx="72">
                  <c:v>0.24751019354878068</c:v>
                </c:pt>
                <c:pt idx="73">
                  <c:v>-0.42203217489513634</c:v>
                </c:pt>
                <c:pt idx="74">
                  <c:v>0.28046467386236529</c:v>
                </c:pt>
                <c:pt idx="75">
                  <c:v>0.54092309365933744</c:v>
                </c:pt>
                <c:pt idx="76">
                  <c:v>0.21821786750787986</c:v>
                </c:pt>
                <c:pt idx="77">
                  <c:v>2.206946588218095E-2</c:v>
                </c:pt>
                <c:pt idx="78">
                  <c:v>0.28876363677339789</c:v>
                </c:pt>
                <c:pt idx="79">
                  <c:v>0.51757046153744923</c:v>
                </c:pt>
                <c:pt idx="80">
                  <c:v>-3.342433161795455E-2</c:v>
                </c:pt>
                <c:pt idx="81">
                  <c:v>-6.1429859248072205E-2</c:v>
                </c:pt>
                <c:pt idx="82">
                  <c:v>0.17205924588445143</c:v>
                </c:pt>
                <c:pt idx="83">
                  <c:v>-9.8770562754896929E-2</c:v>
                </c:pt>
                <c:pt idx="84">
                  <c:v>0.15435256010108134</c:v>
                </c:pt>
                <c:pt idx="85">
                  <c:v>0.14501738422437427</c:v>
                </c:pt>
                <c:pt idx="86">
                  <c:v>-0.12581242441497054</c:v>
                </c:pt>
                <c:pt idx="87">
                  <c:v>3.2895039293501682E-2</c:v>
                </c:pt>
                <c:pt idx="88">
                  <c:v>-0.19187173607684826</c:v>
                </c:pt>
                <c:pt idx="89">
                  <c:v>0.34682015845210401</c:v>
                </c:pt>
                <c:pt idx="90">
                  <c:v>0.19496254209880703</c:v>
                </c:pt>
                <c:pt idx="91">
                  <c:v>4.7984822182637998E-2</c:v>
                </c:pt>
                <c:pt idx="92">
                  <c:v>1.9979294552516791E-2</c:v>
                </c:pt>
                <c:pt idx="93">
                  <c:v>-8.0262330776008639E-3</c:v>
                </c:pt>
                <c:pt idx="94">
                  <c:v>-4.1231298836297725E-2</c:v>
                </c:pt>
                <c:pt idx="95">
                  <c:v>-5.0566474713001242E-2</c:v>
                </c:pt>
                <c:pt idx="96">
                  <c:v>-0.56258652925841091</c:v>
                </c:pt>
                <c:pt idx="97">
                  <c:v>-0.45724970834515233</c:v>
                </c:pt>
                <c:pt idx="98">
                  <c:v>-0.20509025145921811</c:v>
                </c:pt>
                <c:pt idx="99">
                  <c:v>6.6655173936048584E-2</c:v>
                </c:pt>
                <c:pt idx="100">
                  <c:v>0.29080910319186515</c:v>
                </c:pt>
                <c:pt idx="101">
                  <c:v>-0.36899725329626776</c:v>
                </c:pt>
                <c:pt idx="102">
                  <c:v>-0.11867125279334445</c:v>
                </c:pt>
                <c:pt idx="103">
                  <c:v>0.14653499779920409</c:v>
                </c:pt>
                <c:pt idx="104">
                  <c:v>0.2534578046015028</c:v>
                </c:pt>
                <c:pt idx="105">
                  <c:v>0.52428761324085116</c:v>
                </c:pt>
                <c:pt idx="106">
                  <c:v>0.91521724080494238</c:v>
                </c:pt>
                <c:pt idx="107">
                  <c:v>0.42201522471084019</c:v>
                </c:pt>
                <c:pt idx="108">
                  <c:v>0.33320053685030437</c:v>
                </c:pt>
                <c:pt idx="109">
                  <c:v>0.31453018509689024</c:v>
                </c:pt>
                <c:pt idx="110">
                  <c:v>-0.21020015026092764</c:v>
                </c:pt>
                <c:pt idx="111">
                  <c:v>0.66349986904592839</c:v>
                </c:pt>
                <c:pt idx="112">
                  <c:v>0.29787253767289457</c:v>
                </c:pt>
                <c:pt idx="113">
                  <c:v>-0.18419450156652672</c:v>
                </c:pt>
                <c:pt idx="114">
                  <c:v>0.59191788681473767</c:v>
                </c:pt>
                <c:pt idx="115">
                  <c:v>0.48305827426788284</c:v>
                </c:pt>
                <c:pt idx="116">
                  <c:v>0.33975842992880345</c:v>
                </c:pt>
                <c:pt idx="117">
                  <c:v>5.0258269536040956E-2</c:v>
                </c:pt>
                <c:pt idx="118">
                  <c:v>-0.23924189085671976</c:v>
                </c:pt>
                <c:pt idx="119">
                  <c:v>-0.44472546835912397</c:v>
                </c:pt>
                <c:pt idx="120">
                  <c:v>6.8928621289455094E-2</c:v>
                </c:pt>
                <c:pt idx="121">
                  <c:v>0.21222846562853448</c:v>
                </c:pt>
                <c:pt idx="122">
                  <c:v>6.4079035954438979E-2</c:v>
                </c:pt>
                <c:pt idx="123">
                  <c:v>0.51238689446607388</c:v>
                </c:pt>
                <c:pt idx="124">
                  <c:v>-0.25325934710189912</c:v>
                </c:pt>
                <c:pt idx="125">
                  <c:v>-0.26259452297860619</c:v>
                </c:pt>
                <c:pt idx="126">
                  <c:v>-0.41348847336185734</c:v>
                </c:pt>
                <c:pt idx="127">
                  <c:v>-0.29060005060872385</c:v>
                </c:pt>
                <c:pt idx="128">
                  <c:v>-0.83129600191737651</c:v>
                </c:pt>
                <c:pt idx="129">
                  <c:v>-0.31764191226880101</c:v>
                </c:pt>
                <c:pt idx="130">
                  <c:v>-0.30927040236213799</c:v>
                </c:pt>
                <c:pt idx="131">
                  <c:v>-0.59780689678485288</c:v>
                </c:pt>
                <c:pt idx="132">
                  <c:v>-0.46135035369406907</c:v>
                </c:pt>
                <c:pt idx="133">
                  <c:v>-0.20919089680813485</c:v>
                </c:pt>
                <c:pt idx="134">
                  <c:v>-0.56923682646641538</c:v>
                </c:pt>
                <c:pt idx="135">
                  <c:v>-0.19052054505472071</c:v>
                </c:pt>
                <c:pt idx="136">
                  <c:v>-0.46135035369406907</c:v>
                </c:pt>
                <c:pt idx="137">
                  <c:v>-0.59627868812648899</c:v>
                </c:pt>
                <c:pt idx="138">
                  <c:v>2.4287613240851158E-2</c:v>
                </c:pt>
                <c:pt idx="139">
                  <c:v>-2.5902877505785682E-3</c:v>
                </c:pt>
                <c:pt idx="140">
                  <c:v>-5.860134301081743E-2</c:v>
                </c:pt>
                <c:pt idx="141">
                  <c:v>-6.7936518887520947E-2</c:v>
                </c:pt>
                <c:pt idx="142">
                  <c:v>0.56458005483224127</c:v>
                </c:pt>
                <c:pt idx="143">
                  <c:v>-0.12012358376616739</c:v>
                </c:pt>
                <c:pt idx="144">
                  <c:v>0.13203587311977039</c:v>
                </c:pt>
                <c:pt idx="145">
                  <c:v>0.11432918733640207</c:v>
                </c:pt>
                <c:pt idx="146">
                  <c:v>0.36648864422233807</c:v>
                </c:pt>
                <c:pt idx="147">
                  <c:v>0.34781829246892748</c:v>
                </c:pt>
                <c:pt idx="148">
                  <c:v>0.33848311659222041</c:v>
                </c:pt>
                <c:pt idx="149">
                  <c:v>0.31981276483880627</c:v>
                </c:pt>
                <c:pt idx="150">
                  <c:v>0.31047758896210276</c:v>
                </c:pt>
                <c:pt idx="151">
                  <c:v>0.30114241308539569</c:v>
                </c:pt>
                <c:pt idx="152">
                  <c:v>0.29180723720868862</c:v>
                </c:pt>
                <c:pt idx="153">
                  <c:v>-0.22281051840993449</c:v>
                </c:pt>
                <c:pt idx="154">
                  <c:v>0.16459816474627154</c:v>
                </c:pt>
                <c:pt idx="155">
                  <c:v>0.15526298886956802</c:v>
                </c:pt>
                <c:pt idx="156">
                  <c:v>-0.59955388039878699</c:v>
                </c:pt>
                <c:pt idx="157">
                  <c:v>-0.59955388039878699</c:v>
                </c:pt>
                <c:pt idx="158">
                  <c:v>-0.44040655458725197</c:v>
                </c:pt>
                <c:pt idx="159">
                  <c:v>-0.23192443977987409</c:v>
                </c:pt>
                <c:pt idx="160">
                  <c:v>-9.4117935071764691E-2</c:v>
                </c:pt>
                <c:pt idx="161">
                  <c:v>0.21948159336782247</c:v>
                </c:pt>
                <c:pt idx="162">
                  <c:v>-0.29513616225080064</c:v>
                </c:pt>
                <c:pt idx="163">
                  <c:v>0.20081124161440833</c:v>
                </c:pt>
                <c:pt idx="164">
                  <c:v>0.17280571398429068</c:v>
                </c:pt>
                <c:pt idx="165">
                  <c:v>-0.57344770438263559</c:v>
                </c:pt>
                <c:pt idx="166">
                  <c:v>-0.60145323201275325</c:v>
                </c:pt>
                <c:pt idx="167">
                  <c:v>-9.6170652270837209E-2</c:v>
                </c:pt>
                <c:pt idx="168">
                  <c:v>-0.64812911139628504</c:v>
                </c:pt>
                <c:pt idx="169">
                  <c:v>-0.17085205928448666</c:v>
                </c:pt>
                <c:pt idx="170">
                  <c:v>-0.21752793866801845</c:v>
                </c:pt>
                <c:pt idx="171">
                  <c:v>-0.5808835286453764</c:v>
                </c:pt>
                <c:pt idx="172">
                  <c:v>-0.48193879291625663</c:v>
                </c:pt>
                <c:pt idx="173">
                  <c:v>-7.5389824707499997E-2</c:v>
                </c:pt>
                <c:pt idx="174">
                  <c:v>-0.31673148350031433</c:v>
                </c:pt>
                <c:pt idx="175">
                  <c:v>-0.3260666593770214</c:v>
                </c:pt>
                <c:pt idx="176">
                  <c:v>-0.35407218700713905</c:v>
                </c:pt>
                <c:pt idx="177">
                  <c:v>-0.60345311094846821</c:v>
                </c:pt>
                <c:pt idx="178">
                  <c:v>0.79459327868719676</c:v>
                </c:pt>
                <c:pt idx="179">
                  <c:v>-0.26184805487876694</c:v>
                </c:pt>
                <c:pt idx="180">
                  <c:v>-0.58756129213966268</c:v>
                </c:pt>
                <c:pt idx="181">
                  <c:v>-0.81101738597607209</c:v>
                </c:pt>
                <c:pt idx="182">
                  <c:v>-1.0902187045220835</c:v>
                </c:pt>
                <c:pt idx="183">
                  <c:v>-0.44869800896438683</c:v>
                </c:pt>
                <c:pt idx="184">
                  <c:v>-0.96829529835121697</c:v>
                </c:pt>
                <c:pt idx="185">
                  <c:v>-0.97763047422792404</c:v>
                </c:pt>
                <c:pt idx="186">
                  <c:v>-1.0151516265216944</c:v>
                </c:pt>
                <c:pt idx="187">
                  <c:v>-1.055236850737673</c:v>
                </c:pt>
                <c:pt idx="188">
                  <c:v>-1.0645720266143801</c:v>
                </c:pt>
                <c:pt idx="189">
                  <c:v>-1.9951731993426449</c:v>
                </c:pt>
                <c:pt idx="190">
                  <c:v>-2.4329251428417606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AD-7E47-9707-DA297C9F5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265920"/>
        <c:axId val="1240270992"/>
      </c:scatterChart>
      <c:valAx>
        <c:axId val="124026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Producer:José Maria da Fonseca Vinhos, S.A.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0270992"/>
        <c:crosses val="autoZero"/>
        <c:crossBetween val="midCat"/>
      </c:valAx>
      <c:valAx>
        <c:axId val="1240270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02659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Producer:João Portugal Ramos - Vinhos, SA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4'!$AB$2:$AB$192</c:f>
              <c:numCache>
                <c:formatCode>General</c:formatCode>
                <c:ptCount val="191"/>
              </c:numCache>
            </c:numRef>
          </c:xVal>
          <c:yVal>
            <c:numRef>
              <c:f>'Model 4'!$C$33:$C$223</c:f>
              <c:numCache>
                <c:formatCode>General</c:formatCode>
                <c:ptCount val="191"/>
                <c:pt idx="0">
                  <c:v>1.4251761103529255</c:v>
                </c:pt>
                <c:pt idx="1">
                  <c:v>0.57032971882322414</c:v>
                </c:pt>
                <c:pt idx="2">
                  <c:v>0.28082955843046165</c:v>
                </c:pt>
                <c:pt idx="3">
                  <c:v>-2.4338171872923908</c:v>
                </c:pt>
                <c:pt idx="4">
                  <c:v>9.1366192199895835E-2</c:v>
                </c:pt>
                <c:pt idx="5">
                  <c:v>0.45962692187680076</c:v>
                </c:pt>
                <c:pt idx="6">
                  <c:v>0.44095657012339018</c:v>
                </c:pt>
                <c:pt idx="7">
                  <c:v>-0.59394717756190474</c:v>
                </c:pt>
                <c:pt idx="8">
                  <c:v>0.54996229747474601</c:v>
                </c:pt>
                <c:pt idx="9">
                  <c:v>0.21378625769845527</c:v>
                </c:pt>
                <c:pt idx="10">
                  <c:v>0.14081315842828701</c:v>
                </c:pt>
                <c:pt idx="11">
                  <c:v>0.40650575859951488</c:v>
                </c:pt>
                <c:pt idx="12">
                  <c:v>0.38783540684610074</c:v>
                </c:pt>
                <c:pt idx="13">
                  <c:v>-0.16315938630929949</c:v>
                </c:pt>
                <c:pt idx="14">
                  <c:v>0.34115952746256895</c:v>
                </c:pt>
                <c:pt idx="15">
                  <c:v>0.32248917570915836</c:v>
                </c:pt>
                <c:pt idx="16">
                  <c:v>5.1659367069810003E-2</c:v>
                </c:pt>
                <c:pt idx="17">
                  <c:v>0.77078756041632346</c:v>
                </c:pt>
                <c:pt idx="18">
                  <c:v>-0.3992986319233971</c:v>
                </c:pt>
                <c:pt idx="19">
                  <c:v>0.1768825039489883</c:v>
                </c:pt>
                <c:pt idx="20">
                  <c:v>0.15821215219558127</c:v>
                </c:pt>
                <c:pt idx="21">
                  <c:v>0.41037160908151549</c:v>
                </c:pt>
                <c:pt idx="22">
                  <c:v>0.65508464662117305</c:v>
                </c:pt>
                <c:pt idx="23">
                  <c:v>0.38425483798182469</c:v>
                </c:pt>
                <c:pt idx="24">
                  <c:v>0.63641429486776246</c:v>
                </c:pt>
                <c:pt idx="25">
                  <c:v>0.88857375175369668</c:v>
                </c:pt>
                <c:pt idx="26">
                  <c:v>0.67584516970424957</c:v>
                </c:pt>
                <c:pt idx="27">
                  <c:v>0.64783964207413192</c:v>
                </c:pt>
                <c:pt idx="28">
                  <c:v>-5.9043429876609821E-2</c:v>
                </c:pt>
                <c:pt idx="29">
                  <c:v>0.50562159818347396</c:v>
                </c:pt>
                <c:pt idx="30">
                  <c:v>0.20489750538357754</c:v>
                </c:pt>
                <c:pt idx="31">
                  <c:v>0.49628642230676689</c:v>
                </c:pt>
                <c:pt idx="32">
                  <c:v>0.50562159818347396</c:v>
                </c:pt>
                <c:pt idx="33">
                  <c:v>0.49628642230676689</c:v>
                </c:pt>
                <c:pt idx="34">
                  <c:v>1.5637977137039627E-2</c:v>
                </c:pt>
                <c:pt idx="35">
                  <c:v>0.23045673051614912</c:v>
                </c:pt>
                <c:pt idx="36">
                  <c:v>-8.7048957506731028E-2</c:v>
                </c:pt>
                <c:pt idx="37">
                  <c:v>1.330239978028354</c:v>
                </c:pt>
                <c:pt idx="38">
                  <c:v>0.53484439177914567</c:v>
                </c:pt>
                <c:pt idx="39">
                  <c:v>0.50683886414902446</c:v>
                </c:pt>
                <c:pt idx="40">
                  <c:v>3.286418091214216E-3</c:v>
                </c:pt>
                <c:pt idx="41">
                  <c:v>-6.0487577854928531E-3</c:v>
                </c:pt>
                <c:pt idx="42">
                  <c:v>-5.2724637169024646E-2</c:v>
                </c:pt>
                <c:pt idx="43">
                  <c:v>0.41989978899851721</c:v>
                </c:pt>
                <c:pt idx="44">
                  <c:v>-0.90598366731853019</c:v>
                </c:pt>
                <c:pt idx="45">
                  <c:v>0.48718282588001571</c:v>
                </c:pt>
                <c:pt idx="46">
                  <c:v>-4.5141615521977485E-2</c:v>
                </c:pt>
                <c:pt idx="47">
                  <c:v>0.56028772080908773</c:v>
                </c:pt>
                <c:pt idx="48">
                  <c:v>0.2894579121697376</c:v>
                </c:pt>
                <c:pt idx="49">
                  <c:v>0.28012273629303053</c:v>
                </c:pt>
                <c:pt idx="50">
                  <c:v>0.26145238453962349</c:v>
                </c:pt>
                <c:pt idx="51">
                  <c:v>-0.54170186550172161</c:v>
                </c:pt>
                <c:pt idx="52">
                  <c:v>0.47743905291711641</c:v>
                </c:pt>
                <c:pt idx="53">
                  <c:v>-0.51829275790219498</c:v>
                </c:pt>
                <c:pt idx="54">
                  <c:v>-3.4581001628289698E-2</c:v>
                </c:pt>
                <c:pt idx="55">
                  <c:v>-5.3251353381703836E-2</c:v>
                </c:pt>
                <c:pt idx="56">
                  <c:v>8.8462505068335417E-2</c:v>
                </c:pt>
                <c:pt idx="57">
                  <c:v>7.9127329191628348E-2</c:v>
                </c:pt>
                <c:pt idx="58">
                  <c:v>0.27526625701285923</c:v>
                </c:pt>
                <c:pt idx="59">
                  <c:v>0.1590082743338499</c:v>
                </c:pt>
                <c:pt idx="60">
                  <c:v>-0.23741469286120775</c:v>
                </c:pt>
                <c:pt idx="61">
                  <c:v>0.78147392731515808</c:v>
                </c:pt>
                <c:pt idx="62">
                  <c:v>0.77213875143845456</c:v>
                </c:pt>
                <c:pt idx="63">
                  <c:v>-0.24153774185373322</c:v>
                </c:pt>
                <c:pt idx="64">
                  <c:v>-3.7135776932331055E-3</c:v>
                </c:pt>
                <c:pt idx="65">
                  <c:v>-1.3048753569940175E-2</c:v>
                </c:pt>
                <c:pt idx="66">
                  <c:v>-3.7135776932331055E-3</c:v>
                </c:pt>
                <c:pt idx="67">
                  <c:v>-3.171910532335076E-2</c:v>
                </c:pt>
                <c:pt idx="68">
                  <c:v>0.24844587919270111</c:v>
                </c:pt>
                <c:pt idx="69">
                  <c:v>-4.1054281200057829E-2</c:v>
                </c:pt>
                <c:pt idx="70">
                  <c:v>0.53079179564435464</c:v>
                </c:pt>
                <c:pt idx="71">
                  <c:v>0.31500937629520109</c:v>
                </c:pt>
                <c:pt idx="72">
                  <c:v>0.24751019354878068</c:v>
                </c:pt>
                <c:pt idx="73">
                  <c:v>-0.42203217489513634</c:v>
                </c:pt>
                <c:pt idx="74">
                  <c:v>0.28046467386236529</c:v>
                </c:pt>
                <c:pt idx="75">
                  <c:v>0.54092309365933744</c:v>
                </c:pt>
                <c:pt idx="76">
                  <c:v>0.21821786750787986</c:v>
                </c:pt>
                <c:pt idx="77">
                  <c:v>2.206946588218095E-2</c:v>
                </c:pt>
                <c:pt idx="78">
                  <c:v>0.28876363677339789</c:v>
                </c:pt>
                <c:pt idx="79">
                  <c:v>0.51757046153744923</c:v>
                </c:pt>
                <c:pt idx="80">
                  <c:v>-3.342433161795455E-2</c:v>
                </c:pt>
                <c:pt idx="81">
                  <c:v>-6.1429859248072205E-2</c:v>
                </c:pt>
                <c:pt idx="82">
                  <c:v>0.17205924588445143</c:v>
                </c:pt>
                <c:pt idx="83">
                  <c:v>-9.8770562754896929E-2</c:v>
                </c:pt>
                <c:pt idx="84">
                  <c:v>0.15435256010108134</c:v>
                </c:pt>
                <c:pt idx="85">
                  <c:v>0.14501738422437427</c:v>
                </c:pt>
                <c:pt idx="86">
                  <c:v>-0.12581242441497054</c:v>
                </c:pt>
                <c:pt idx="87">
                  <c:v>3.2895039293501682E-2</c:v>
                </c:pt>
                <c:pt idx="88">
                  <c:v>-0.19187173607684826</c:v>
                </c:pt>
                <c:pt idx="89">
                  <c:v>0.34682015845210401</c:v>
                </c:pt>
                <c:pt idx="90">
                  <c:v>0.19496254209880703</c:v>
                </c:pt>
                <c:pt idx="91">
                  <c:v>4.7984822182637998E-2</c:v>
                </c:pt>
                <c:pt idx="92">
                  <c:v>1.9979294552516791E-2</c:v>
                </c:pt>
                <c:pt idx="93">
                  <c:v>-8.0262330776008639E-3</c:v>
                </c:pt>
                <c:pt idx="94">
                  <c:v>-4.1231298836297725E-2</c:v>
                </c:pt>
                <c:pt idx="95">
                  <c:v>-5.0566474713001242E-2</c:v>
                </c:pt>
                <c:pt idx="96">
                  <c:v>-0.56258652925841091</c:v>
                </c:pt>
                <c:pt idx="97">
                  <c:v>-0.45724970834515233</c:v>
                </c:pt>
                <c:pt idx="98">
                  <c:v>-0.20509025145921811</c:v>
                </c:pt>
                <c:pt idx="99">
                  <c:v>6.6655173936048584E-2</c:v>
                </c:pt>
                <c:pt idx="100">
                  <c:v>0.29080910319186515</c:v>
                </c:pt>
                <c:pt idx="101">
                  <c:v>-0.36899725329626776</c:v>
                </c:pt>
                <c:pt idx="102">
                  <c:v>-0.11867125279334445</c:v>
                </c:pt>
                <c:pt idx="103">
                  <c:v>0.14653499779920409</c:v>
                </c:pt>
                <c:pt idx="104">
                  <c:v>0.2534578046015028</c:v>
                </c:pt>
                <c:pt idx="105">
                  <c:v>0.52428761324085116</c:v>
                </c:pt>
                <c:pt idx="106">
                  <c:v>0.91521724080494238</c:v>
                </c:pt>
                <c:pt idx="107">
                  <c:v>0.42201522471084019</c:v>
                </c:pt>
                <c:pt idx="108">
                  <c:v>0.33320053685030437</c:v>
                </c:pt>
                <c:pt idx="109">
                  <c:v>0.31453018509689024</c:v>
                </c:pt>
                <c:pt idx="110">
                  <c:v>-0.21020015026092764</c:v>
                </c:pt>
                <c:pt idx="111">
                  <c:v>0.66349986904592839</c:v>
                </c:pt>
                <c:pt idx="112">
                  <c:v>0.29787253767289457</c:v>
                </c:pt>
                <c:pt idx="113">
                  <c:v>-0.18419450156652672</c:v>
                </c:pt>
                <c:pt idx="114">
                  <c:v>0.59191788681473767</c:v>
                </c:pt>
                <c:pt idx="115">
                  <c:v>0.48305827426788284</c:v>
                </c:pt>
                <c:pt idx="116">
                  <c:v>0.33975842992880345</c:v>
                </c:pt>
                <c:pt idx="117">
                  <c:v>5.0258269536040956E-2</c:v>
                </c:pt>
                <c:pt idx="118">
                  <c:v>-0.23924189085671976</c:v>
                </c:pt>
                <c:pt idx="119">
                  <c:v>-0.44472546835912397</c:v>
                </c:pt>
                <c:pt idx="120">
                  <c:v>6.8928621289455094E-2</c:v>
                </c:pt>
                <c:pt idx="121">
                  <c:v>0.21222846562853448</c:v>
                </c:pt>
                <c:pt idx="122">
                  <c:v>6.4079035954438979E-2</c:v>
                </c:pt>
                <c:pt idx="123">
                  <c:v>0.51238689446607388</c:v>
                </c:pt>
                <c:pt idx="124">
                  <c:v>-0.25325934710189912</c:v>
                </c:pt>
                <c:pt idx="125">
                  <c:v>-0.26259452297860619</c:v>
                </c:pt>
                <c:pt idx="126">
                  <c:v>-0.41348847336185734</c:v>
                </c:pt>
                <c:pt idx="127">
                  <c:v>-0.29060005060872385</c:v>
                </c:pt>
                <c:pt idx="128">
                  <c:v>-0.83129600191737651</c:v>
                </c:pt>
                <c:pt idx="129">
                  <c:v>-0.31764191226880101</c:v>
                </c:pt>
                <c:pt idx="130">
                  <c:v>-0.30927040236213799</c:v>
                </c:pt>
                <c:pt idx="131">
                  <c:v>-0.59780689678485288</c:v>
                </c:pt>
                <c:pt idx="132">
                  <c:v>-0.46135035369406907</c:v>
                </c:pt>
                <c:pt idx="133">
                  <c:v>-0.20919089680813485</c:v>
                </c:pt>
                <c:pt idx="134">
                  <c:v>-0.56923682646641538</c:v>
                </c:pt>
                <c:pt idx="135">
                  <c:v>-0.19052054505472071</c:v>
                </c:pt>
                <c:pt idx="136">
                  <c:v>-0.46135035369406907</c:v>
                </c:pt>
                <c:pt idx="137">
                  <c:v>-0.59627868812648899</c:v>
                </c:pt>
                <c:pt idx="138">
                  <c:v>2.4287613240851158E-2</c:v>
                </c:pt>
                <c:pt idx="139">
                  <c:v>-2.5902877505785682E-3</c:v>
                </c:pt>
                <c:pt idx="140">
                  <c:v>-5.860134301081743E-2</c:v>
                </c:pt>
                <c:pt idx="141">
                  <c:v>-6.7936518887520947E-2</c:v>
                </c:pt>
                <c:pt idx="142">
                  <c:v>0.56458005483224127</c:v>
                </c:pt>
                <c:pt idx="143">
                  <c:v>-0.12012358376616739</c:v>
                </c:pt>
                <c:pt idx="144">
                  <c:v>0.13203587311977039</c:v>
                </c:pt>
                <c:pt idx="145">
                  <c:v>0.11432918733640207</c:v>
                </c:pt>
                <c:pt idx="146">
                  <c:v>0.36648864422233807</c:v>
                </c:pt>
                <c:pt idx="147">
                  <c:v>0.34781829246892748</c:v>
                </c:pt>
                <c:pt idx="148">
                  <c:v>0.33848311659222041</c:v>
                </c:pt>
                <c:pt idx="149">
                  <c:v>0.31981276483880627</c:v>
                </c:pt>
                <c:pt idx="150">
                  <c:v>0.31047758896210276</c:v>
                </c:pt>
                <c:pt idx="151">
                  <c:v>0.30114241308539569</c:v>
                </c:pt>
                <c:pt idx="152">
                  <c:v>0.29180723720868862</c:v>
                </c:pt>
                <c:pt idx="153">
                  <c:v>-0.22281051840993449</c:v>
                </c:pt>
                <c:pt idx="154">
                  <c:v>0.16459816474627154</c:v>
                </c:pt>
                <c:pt idx="155">
                  <c:v>0.15526298886956802</c:v>
                </c:pt>
                <c:pt idx="156">
                  <c:v>-0.59955388039878699</c:v>
                </c:pt>
                <c:pt idx="157">
                  <c:v>-0.59955388039878699</c:v>
                </c:pt>
                <c:pt idx="158">
                  <c:v>-0.44040655458725197</c:v>
                </c:pt>
                <c:pt idx="159">
                  <c:v>-0.23192443977987409</c:v>
                </c:pt>
                <c:pt idx="160">
                  <c:v>-9.4117935071764691E-2</c:v>
                </c:pt>
                <c:pt idx="161">
                  <c:v>0.21948159336782247</c:v>
                </c:pt>
                <c:pt idx="162">
                  <c:v>-0.29513616225080064</c:v>
                </c:pt>
                <c:pt idx="163">
                  <c:v>0.20081124161440833</c:v>
                </c:pt>
                <c:pt idx="164">
                  <c:v>0.17280571398429068</c:v>
                </c:pt>
                <c:pt idx="165">
                  <c:v>-0.57344770438263559</c:v>
                </c:pt>
                <c:pt idx="166">
                  <c:v>-0.60145323201275325</c:v>
                </c:pt>
                <c:pt idx="167">
                  <c:v>-9.6170652270837209E-2</c:v>
                </c:pt>
                <c:pt idx="168">
                  <c:v>-0.64812911139628504</c:v>
                </c:pt>
                <c:pt idx="169">
                  <c:v>-0.17085205928448666</c:v>
                </c:pt>
                <c:pt idx="170">
                  <c:v>-0.21752793866801845</c:v>
                </c:pt>
                <c:pt idx="171">
                  <c:v>-0.5808835286453764</c:v>
                </c:pt>
                <c:pt idx="172">
                  <c:v>-0.48193879291625663</c:v>
                </c:pt>
                <c:pt idx="173">
                  <c:v>-7.5389824707499997E-2</c:v>
                </c:pt>
                <c:pt idx="174">
                  <c:v>-0.31673148350031433</c:v>
                </c:pt>
                <c:pt idx="175">
                  <c:v>-0.3260666593770214</c:v>
                </c:pt>
                <c:pt idx="176">
                  <c:v>-0.35407218700713905</c:v>
                </c:pt>
                <c:pt idx="177">
                  <c:v>-0.60345311094846821</c:v>
                </c:pt>
                <c:pt idx="178">
                  <c:v>0.79459327868719676</c:v>
                </c:pt>
                <c:pt idx="179">
                  <c:v>-0.26184805487876694</c:v>
                </c:pt>
                <c:pt idx="180">
                  <c:v>-0.58756129213966268</c:v>
                </c:pt>
                <c:pt idx="181">
                  <c:v>-0.81101738597607209</c:v>
                </c:pt>
                <c:pt idx="182">
                  <c:v>-1.0902187045220835</c:v>
                </c:pt>
                <c:pt idx="183">
                  <c:v>-0.44869800896438683</c:v>
                </c:pt>
                <c:pt idx="184">
                  <c:v>-0.96829529835121697</c:v>
                </c:pt>
                <c:pt idx="185">
                  <c:v>-0.97763047422792404</c:v>
                </c:pt>
                <c:pt idx="186">
                  <c:v>-1.0151516265216944</c:v>
                </c:pt>
                <c:pt idx="187">
                  <c:v>-1.055236850737673</c:v>
                </c:pt>
                <c:pt idx="188">
                  <c:v>-1.0645720266143801</c:v>
                </c:pt>
                <c:pt idx="189">
                  <c:v>-1.9951731993426449</c:v>
                </c:pt>
                <c:pt idx="190">
                  <c:v>-2.4329251428417606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1A-EA4B-8153-6206E4056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467888"/>
        <c:axId val="1257469536"/>
      </c:scatterChart>
      <c:valAx>
        <c:axId val="125746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Producer:João Portugal Ramos - Vinhos, SA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7469536"/>
        <c:crosses val="autoZero"/>
        <c:crossBetween val="midCat"/>
      </c:valAx>
      <c:valAx>
        <c:axId val="1257469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74678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Average Price in Dollars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4'!$AC$2:$AC$192</c:f>
              <c:numCache>
                <c:formatCode>General</c:formatCode>
                <c:ptCount val="191"/>
              </c:numCache>
            </c:numRef>
          </c:xVal>
          <c:yVal>
            <c:numRef>
              <c:f>'Model 4'!$C$33:$C$223</c:f>
              <c:numCache>
                <c:formatCode>General</c:formatCode>
                <c:ptCount val="191"/>
                <c:pt idx="0">
                  <c:v>1.4251761103529255</c:v>
                </c:pt>
                <c:pt idx="1">
                  <c:v>0.57032971882322414</c:v>
                </c:pt>
                <c:pt idx="2">
                  <c:v>0.28082955843046165</c:v>
                </c:pt>
                <c:pt idx="3">
                  <c:v>-2.4338171872923908</c:v>
                </c:pt>
                <c:pt idx="4">
                  <c:v>9.1366192199895835E-2</c:v>
                </c:pt>
                <c:pt idx="5">
                  <c:v>0.45962692187680076</c:v>
                </c:pt>
                <c:pt idx="6">
                  <c:v>0.44095657012339018</c:v>
                </c:pt>
                <c:pt idx="7">
                  <c:v>-0.59394717756190474</c:v>
                </c:pt>
                <c:pt idx="8">
                  <c:v>0.54996229747474601</c:v>
                </c:pt>
                <c:pt idx="9">
                  <c:v>0.21378625769845527</c:v>
                </c:pt>
                <c:pt idx="10">
                  <c:v>0.14081315842828701</c:v>
                </c:pt>
                <c:pt idx="11">
                  <c:v>0.40650575859951488</c:v>
                </c:pt>
                <c:pt idx="12">
                  <c:v>0.38783540684610074</c:v>
                </c:pt>
                <c:pt idx="13">
                  <c:v>-0.16315938630929949</c:v>
                </c:pt>
                <c:pt idx="14">
                  <c:v>0.34115952746256895</c:v>
                </c:pt>
                <c:pt idx="15">
                  <c:v>0.32248917570915836</c:v>
                </c:pt>
                <c:pt idx="16">
                  <c:v>5.1659367069810003E-2</c:v>
                </c:pt>
                <c:pt idx="17">
                  <c:v>0.77078756041632346</c:v>
                </c:pt>
                <c:pt idx="18">
                  <c:v>-0.3992986319233971</c:v>
                </c:pt>
                <c:pt idx="19">
                  <c:v>0.1768825039489883</c:v>
                </c:pt>
                <c:pt idx="20">
                  <c:v>0.15821215219558127</c:v>
                </c:pt>
                <c:pt idx="21">
                  <c:v>0.41037160908151549</c:v>
                </c:pt>
                <c:pt idx="22">
                  <c:v>0.65508464662117305</c:v>
                </c:pt>
                <c:pt idx="23">
                  <c:v>0.38425483798182469</c:v>
                </c:pt>
                <c:pt idx="24">
                  <c:v>0.63641429486776246</c:v>
                </c:pt>
                <c:pt idx="25">
                  <c:v>0.88857375175369668</c:v>
                </c:pt>
                <c:pt idx="26">
                  <c:v>0.67584516970424957</c:v>
                </c:pt>
                <c:pt idx="27">
                  <c:v>0.64783964207413192</c:v>
                </c:pt>
                <c:pt idx="28">
                  <c:v>-5.9043429876609821E-2</c:v>
                </c:pt>
                <c:pt idx="29">
                  <c:v>0.50562159818347396</c:v>
                </c:pt>
                <c:pt idx="30">
                  <c:v>0.20489750538357754</c:v>
                </c:pt>
                <c:pt idx="31">
                  <c:v>0.49628642230676689</c:v>
                </c:pt>
                <c:pt idx="32">
                  <c:v>0.50562159818347396</c:v>
                </c:pt>
                <c:pt idx="33">
                  <c:v>0.49628642230676689</c:v>
                </c:pt>
                <c:pt idx="34">
                  <c:v>1.5637977137039627E-2</c:v>
                </c:pt>
                <c:pt idx="35">
                  <c:v>0.23045673051614912</c:v>
                </c:pt>
                <c:pt idx="36">
                  <c:v>-8.7048957506731028E-2</c:v>
                </c:pt>
                <c:pt idx="37">
                  <c:v>1.330239978028354</c:v>
                </c:pt>
                <c:pt idx="38">
                  <c:v>0.53484439177914567</c:v>
                </c:pt>
                <c:pt idx="39">
                  <c:v>0.50683886414902446</c:v>
                </c:pt>
                <c:pt idx="40">
                  <c:v>3.286418091214216E-3</c:v>
                </c:pt>
                <c:pt idx="41">
                  <c:v>-6.0487577854928531E-3</c:v>
                </c:pt>
                <c:pt idx="42">
                  <c:v>-5.2724637169024646E-2</c:v>
                </c:pt>
                <c:pt idx="43">
                  <c:v>0.41989978899851721</c:v>
                </c:pt>
                <c:pt idx="44">
                  <c:v>-0.90598366731853019</c:v>
                </c:pt>
                <c:pt idx="45">
                  <c:v>0.48718282588001571</c:v>
                </c:pt>
                <c:pt idx="46">
                  <c:v>-4.5141615521977485E-2</c:v>
                </c:pt>
                <c:pt idx="47">
                  <c:v>0.56028772080908773</c:v>
                </c:pt>
                <c:pt idx="48">
                  <c:v>0.2894579121697376</c:v>
                </c:pt>
                <c:pt idx="49">
                  <c:v>0.28012273629303053</c:v>
                </c:pt>
                <c:pt idx="50">
                  <c:v>0.26145238453962349</c:v>
                </c:pt>
                <c:pt idx="51">
                  <c:v>-0.54170186550172161</c:v>
                </c:pt>
                <c:pt idx="52">
                  <c:v>0.47743905291711641</c:v>
                </c:pt>
                <c:pt idx="53">
                  <c:v>-0.51829275790219498</c:v>
                </c:pt>
                <c:pt idx="54">
                  <c:v>-3.4581001628289698E-2</c:v>
                </c:pt>
                <c:pt idx="55">
                  <c:v>-5.3251353381703836E-2</c:v>
                </c:pt>
                <c:pt idx="56">
                  <c:v>8.8462505068335417E-2</c:v>
                </c:pt>
                <c:pt idx="57">
                  <c:v>7.9127329191628348E-2</c:v>
                </c:pt>
                <c:pt idx="58">
                  <c:v>0.27526625701285923</c:v>
                </c:pt>
                <c:pt idx="59">
                  <c:v>0.1590082743338499</c:v>
                </c:pt>
                <c:pt idx="60">
                  <c:v>-0.23741469286120775</c:v>
                </c:pt>
                <c:pt idx="61">
                  <c:v>0.78147392731515808</c:v>
                </c:pt>
                <c:pt idx="62">
                  <c:v>0.77213875143845456</c:v>
                </c:pt>
                <c:pt idx="63">
                  <c:v>-0.24153774185373322</c:v>
                </c:pt>
                <c:pt idx="64">
                  <c:v>-3.7135776932331055E-3</c:v>
                </c:pt>
                <c:pt idx="65">
                  <c:v>-1.3048753569940175E-2</c:v>
                </c:pt>
                <c:pt idx="66">
                  <c:v>-3.7135776932331055E-3</c:v>
                </c:pt>
                <c:pt idx="67">
                  <c:v>-3.171910532335076E-2</c:v>
                </c:pt>
                <c:pt idx="68">
                  <c:v>0.24844587919270111</c:v>
                </c:pt>
                <c:pt idx="69">
                  <c:v>-4.1054281200057829E-2</c:v>
                </c:pt>
                <c:pt idx="70">
                  <c:v>0.53079179564435464</c:v>
                </c:pt>
                <c:pt idx="71">
                  <c:v>0.31500937629520109</c:v>
                </c:pt>
                <c:pt idx="72">
                  <c:v>0.24751019354878068</c:v>
                </c:pt>
                <c:pt idx="73">
                  <c:v>-0.42203217489513634</c:v>
                </c:pt>
                <c:pt idx="74">
                  <c:v>0.28046467386236529</c:v>
                </c:pt>
                <c:pt idx="75">
                  <c:v>0.54092309365933744</c:v>
                </c:pt>
                <c:pt idx="76">
                  <c:v>0.21821786750787986</c:v>
                </c:pt>
                <c:pt idx="77">
                  <c:v>2.206946588218095E-2</c:v>
                </c:pt>
                <c:pt idx="78">
                  <c:v>0.28876363677339789</c:v>
                </c:pt>
                <c:pt idx="79">
                  <c:v>0.51757046153744923</c:v>
                </c:pt>
                <c:pt idx="80">
                  <c:v>-3.342433161795455E-2</c:v>
                </c:pt>
                <c:pt idx="81">
                  <c:v>-6.1429859248072205E-2</c:v>
                </c:pt>
                <c:pt idx="82">
                  <c:v>0.17205924588445143</c:v>
                </c:pt>
                <c:pt idx="83">
                  <c:v>-9.8770562754896929E-2</c:v>
                </c:pt>
                <c:pt idx="84">
                  <c:v>0.15435256010108134</c:v>
                </c:pt>
                <c:pt idx="85">
                  <c:v>0.14501738422437427</c:v>
                </c:pt>
                <c:pt idx="86">
                  <c:v>-0.12581242441497054</c:v>
                </c:pt>
                <c:pt idx="87">
                  <c:v>3.2895039293501682E-2</c:v>
                </c:pt>
                <c:pt idx="88">
                  <c:v>-0.19187173607684826</c:v>
                </c:pt>
                <c:pt idx="89">
                  <c:v>0.34682015845210401</c:v>
                </c:pt>
                <c:pt idx="90">
                  <c:v>0.19496254209880703</c:v>
                </c:pt>
                <c:pt idx="91">
                  <c:v>4.7984822182637998E-2</c:v>
                </c:pt>
                <c:pt idx="92">
                  <c:v>1.9979294552516791E-2</c:v>
                </c:pt>
                <c:pt idx="93">
                  <c:v>-8.0262330776008639E-3</c:v>
                </c:pt>
                <c:pt idx="94">
                  <c:v>-4.1231298836297725E-2</c:v>
                </c:pt>
                <c:pt idx="95">
                  <c:v>-5.0566474713001242E-2</c:v>
                </c:pt>
                <c:pt idx="96">
                  <c:v>-0.56258652925841091</c:v>
                </c:pt>
                <c:pt idx="97">
                  <c:v>-0.45724970834515233</c:v>
                </c:pt>
                <c:pt idx="98">
                  <c:v>-0.20509025145921811</c:v>
                </c:pt>
                <c:pt idx="99">
                  <c:v>6.6655173936048584E-2</c:v>
                </c:pt>
                <c:pt idx="100">
                  <c:v>0.29080910319186515</c:v>
                </c:pt>
                <c:pt idx="101">
                  <c:v>-0.36899725329626776</c:v>
                </c:pt>
                <c:pt idx="102">
                  <c:v>-0.11867125279334445</c:v>
                </c:pt>
                <c:pt idx="103">
                  <c:v>0.14653499779920409</c:v>
                </c:pt>
                <c:pt idx="104">
                  <c:v>0.2534578046015028</c:v>
                </c:pt>
                <c:pt idx="105">
                  <c:v>0.52428761324085116</c:v>
                </c:pt>
                <c:pt idx="106">
                  <c:v>0.91521724080494238</c:v>
                </c:pt>
                <c:pt idx="107">
                  <c:v>0.42201522471084019</c:v>
                </c:pt>
                <c:pt idx="108">
                  <c:v>0.33320053685030437</c:v>
                </c:pt>
                <c:pt idx="109">
                  <c:v>0.31453018509689024</c:v>
                </c:pt>
                <c:pt idx="110">
                  <c:v>-0.21020015026092764</c:v>
                </c:pt>
                <c:pt idx="111">
                  <c:v>0.66349986904592839</c:v>
                </c:pt>
                <c:pt idx="112">
                  <c:v>0.29787253767289457</c:v>
                </c:pt>
                <c:pt idx="113">
                  <c:v>-0.18419450156652672</c:v>
                </c:pt>
                <c:pt idx="114">
                  <c:v>0.59191788681473767</c:v>
                </c:pt>
                <c:pt idx="115">
                  <c:v>0.48305827426788284</c:v>
                </c:pt>
                <c:pt idx="116">
                  <c:v>0.33975842992880345</c:v>
                </c:pt>
                <c:pt idx="117">
                  <c:v>5.0258269536040956E-2</c:v>
                </c:pt>
                <c:pt idx="118">
                  <c:v>-0.23924189085671976</c:v>
                </c:pt>
                <c:pt idx="119">
                  <c:v>-0.44472546835912397</c:v>
                </c:pt>
                <c:pt idx="120">
                  <c:v>6.8928621289455094E-2</c:v>
                </c:pt>
                <c:pt idx="121">
                  <c:v>0.21222846562853448</c:v>
                </c:pt>
                <c:pt idx="122">
                  <c:v>6.4079035954438979E-2</c:v>
                </c:pt>
                <c:pt idx="123">
                  <c:v>0.51238689446607388</c:v>
                </c:pt>
                <c:pt idx="124">
                  <c:v>-0.25325934710189912</c:v>
                </c:pt>
                <c:pt idx="125">
                  <c:v>-0.26259452297860619</c:v>
                </c:pt>
                <c:pt idx="126">
                  <c:v>-0.41348847336185734</c:v>
                </c:pt>
                <c:pt idx="127">
                  <c:v>-0.29060005060872385</c:v>
                </c:pt>
                <c:pt idx="128">
                  <c:v>-0.83129600191737651</c:v>
                </c:pt>
                <c:pt idx="129">
                  <c:v>-0.31764191226880101</c:v>
                </c:pt>
                <c:pt idx="130">
                  <c:v>-0.30927040236213799</c:v>
                </c:pt>
                <c:pt idx="131">
                  <c:v>-0.59780689678485288</c:v>
                </c:pt>
                <c:pt idx="132">
                  <c:v>-0.46135035369406907</c:v>
                </c:pt>
                <c:pt idx="133">
                  <c:v>-0.20919089680813485</c:v>
                </c:pt>
                <c:pt idx="134">
                  <c:v>-0.56923682646641538</c:v>
                </c:pt>
                <c:pt idx="135">
                  <c:v>-0.19052054505472071</c:v>
                </c:pt>
                <c:pt idx="136">
                  <c:v>-0.46135035369406907</c:v>
                </c:pt>
                <c:pt idx="137">
                  <c:v>-0.59627868812648899</c:v>
                </c:pt>
                <c:pt idx="138">
                  <c:v>2.4287613240851158E-2</c:v>
                </c:pt>
                <c:pt idx="139">
                  <c:v>-2.5902877505785682E-3</c:v>
                </c:pt>
                <c:pt idx="140">
                  <c:v>-5.860134301081743E-2</c:v>
                </c:pt>
                <c:pt idx="141">
                  <c:v>-6.7936518887520947E-2</c:v>
                </c:pt>
                <c:pt idx="142">
                  <c:v>0.56458005483224127</c:v>
                </c:pt>
                <c:pt idx="143">
                  <c:v>-0.12012358376616739</c:v>
                </c:pt>
                <c:pt idx="144">
                  <c:v>0.13203587311977039</c:v>
                </c:pt>
                <c:pt idx="145">
                  <c:v>0.11432918733640207</c:v>
                </c:pt>
                <c:pt idx="146">
                  <c:v>0.36648864422233807</c:v>
                </c:pt>
                <c:pt idx="147">
                  <c:v>0.34781829246892748</c:v>
                </c:pt>
                <c:pt idx="148">
                  <c:v>0.33848311659222041</c:v>
                </c:pt>
                <c:pt idx="149">
                  <c:v>0.31981276483880627</c:v>
                </c:pt>
                <c:pt idx="150">
                  <c:v>0.31047758896210276</c:v>
                </c:pt>
                <c:pt idx="151">
                  <c:v>0.30114241308539569</c:v>
                </c:pt>
                <c:pt idx="152">
                  <c:v>0.29180723720868862</c:v>
                </c:pt>
                <c:pt idx="153">
                  <c:v>-0.22281051840993449</c:v>
                </c:pt>
                <c:pt idx="154">
                  <c:v>0.16459816474627154</c:v>
                </c:pt>
                <c:pt idx="155">
                  <c:v>0.15526298886956802</c:v>
                </c:pt>
                <c:pt idx="156">
                  <c:v>-0.59955388039878699</c:v>
                </c:pt>
                <c:pt idx="157">
                  <c:v>-0.59955388039878699</c:v>
                </c:pt>
                <c:pt idx="158">
                  <c:v>-0.44040655458725197</c:v>
                </c:pt>
                <c:pt idx="159">
                  <c:v>-0.23192443977987409</c:v>
                </c:pt>
                <c:pt idx="160">
                  <c:v>-9.4117935071764691E-2</c:v>
                </c:pt>
                <c:pt idx="161">
                  <c:v>0.21948159336782247</c:v>
                </c:pt>
                <c:pt idx="162">
                  <c:v>-0.29513616225080064</c:v>
                </c:pt>
                <c:pt idx="163">
                  <c:v>0.20081124161440833</c:v>
                </c:pt>
                <c:pt idx="164">
                  <c:v>0.17280571398429068</c:v>
                </c:pt>
                <c:pt idx="165">
                  <c:v>-0.57344770438263559</c:v>
                </c:pt>
                <c:pt idx="166">
                  <c:v>-0.60145323201275325</c:v>
                </c:pt>
                <c:pt idx="167">
                  <c:v>-9.6170652270837209E-2</c:v>
                </c:pt>
                <c:pt idx="168">
                  <c:v>-0.64812911139628504</c:v>
                </c:pt>
                <c:pt idx="169">
                  <c:v>-0.17085205928448666</c:v>
                </c:pt>
                <c:pt idx="170">
                  <c:v>-0.21752793866801845</c:v>
                </c:pt>
                <c:pt idx="171">
                  <c:v>-0.5808835286453764</c:v>
                </c:pt>
                <c:pt idx="172">
                  <c:v>-0.48193879291625663</c:v>
                </c:pt>
                <c:pt idx="173">
                  <c:v>-7.5389824707499997E-2</c:v>
                </c:pt>
                <c:pt idx="174">
                  <c:v>-0.31673148350031433</c:v>
                </c:pt>
                <c:pt idx="175">
                  <c:v>-0.3260666593770214</c:v>
                </c:pt>
                <c:pt idx="176">
                  <c:v>-0.35407218700713905</c:v>
                </c:pt>
                <c:pt idx="177">
                  <c:v>-0.60345311094846821</c:v>
                </c:pt>
                <c:pt idx="178">
                  <c:v>0.79459327868719676</c:v>
                </c:pt>
                <c:pt idx="179">
                  <c:v>-0.26184805487876694</c:v>
                </c:pt>
                <c:pt idx="180">
                  <c:v>-0.58756129213966268</c:v>
                </c:pt>
                <c:pt idx="181">
                  <c:v>-0.81101738597607209</c:v>
                </c:pt>
                <c:pt idx="182">
                  <c:v>-1.0902187045220835</c:v>
                </c:pt>
                <c:pt idx="183">
                  <c:v>-0.44869800896438683</c:v>
                </c:pt>
                <c:pt idx="184">
                  <c:v>-0.96829529835121697</c:v>
                </c:pt>
                <c:pt idx="185">
                  <c:v>-0.97763047422792404</c:v>
                </c:pt>
                <c:pt idx="186">
                  <c:v>-1.0151516265216944</c:v>
                </c:pt>
                <c:pt idx="187">
                  <c:v>-1.055236850737673</c:v>
                </c:pt>
                <c:pt idx="188">
                  <c:v>-1.0645720266143801</c:v>
                </c:pt>
                <c:pt idx="189">
                  <c:v>-1.9951731993426449</c:v>
                </c:pt>
                <c:pt idx="190">
                  <c:v>-2.4329251428417606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8F-E640-A10D-B97D21CD6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802304"/>
        <c:axId val="1239679952"/>
      </c:scatterChart>
      <c:valAx>
        <c:axId val="123980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Average Price in Dollars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9679952"/>
        <c:crosses val="autoZero"/>
        <c:crossBetween val="midCat"/>
      </c:valAx>
      <c:valAx>
        <c:axId val="1239679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98023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Year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1'!$R$2:$R$192</c:f>
              <c:numCache>
                <c:formatCode>General</c:formatCode>
                <c:ptCount val="191"/>
              </c:numCache>
            </c:numRef>
          </c:xVal>
          <c:yVal>
            <c:numRef>
              <c:f>'Model 1'!$C$40:$C$230</c:f>
              <c:numCache>
                <c:formatCode>General</c:formatCode>
                <c:ptCount val="191"/>
                <c:pt idx="0">
                  <c:v>1.4396792810058194</c:v>
                </c:pt>
                <c:pt idx="1">
                  <c:v>0.58274158310964097</c:v>
                </c:pt>
                <c:pt idx="2">
                  <c:v>0.28893929488295811</c:v>
                </c:pt>
                <c:pt idx="3">
                  <c:v>-2.4252191011004882</c:v>
                </c:pt>
                <c:pt idx="4">
                  <c:v>5.6195982322392979E-2</c:v>
                </c:pt>
                <c:pt idx="5">
                  <c:v>0.47688199241221696</c:v>
                </c:pt>
                <c:pt idx="6">
                  <c:v>0.42058795607686505</c:v>
                </c:pt>
                <c:pt idx="7">
                  <c:v>-0.57719995491530085</c:v>
                </c:pt>
                <c:pt idx="8">
                  <c:v>0.563144724243827</c:v>
                </c:pt>
                <c:pt idx="9">
                  <c:v>0.22424571482464728</c:v>
                </c:pt>
                <c:pt idx="10">
                  <c:v>0.13921491799649033</c:v>
                </c:pt>
                <c:pt idx="11">
                  <c:v>0.42164059252882069</c:v>
                </c:pt>
                <c:pt idx="12">
                  <c:v>0.40360190405182195</c:v>
                </c:pt>
                <c:pt idx="13">
                  <c:v>-0.15694463968604566</c:v>
                </c:pt>
                <c:pt idx="14">
                  <c:v>0.35850518285932509</c:v>
                </c:pt>
                <c:pt idx="15">
                  <c:v>0.34046649438232635</c:v>
                </c:pt>
                <c:pt idx="16">
                  <c:v>6.4702894632642227E-2</c:v>
                </c:pt>
                <c:pt idx="17">
                  <c:v>0.75287048858585237</c:v>
                </c:pt>
                <c:pt idx="18">
                  <c:v>-0.4347846734391112</c:v>
                </c:pt>
                <c:pt idx="19">
                  <c:v>0.1956767787022109</c:v>
                </c:pt>
                <c:pt idx="20">
                  <c:v>0.17763809022521215</c:v>
                </c:pt>
                <c:pt idx="21">
                  <c:v>0.43536300149789753</c:v>
                </c:pt>
                <c:pt idx="22">
                  <c:v>0.67643816785238542</c:v>
                </c:pt>
                <c:pt idx="23">
                  <c:v>0.4006745681027013</c:v>
                </c:pt>
                <c:pt idx="24">
                  <c:v>0.65839947937538668</c:v>
                </c:pt>
                <c:pt idx="25">
                  <c:v>0.9161243906480685</c:v>
                </c:pt>
                <c:pt idx="26">
                  <c:v>0.68995070147089166</c:v>
                </c:pt>
                <c:pt idx="27">
                  <c:v>0.66289266875539354</c:v>
                </c:pt>
                <c:pt idx="28">
                  <c:v>-4.1156696064781784E-2</c:v>
                </c:pt>
                <c:pt idx="29">
                  <c:v>0.46524313654305161</c:v>
                </c:pt>
                <c:pt idx="30">
                  <c:v>0.17005190475757104</c:v>
                </c:pt>
                <c:pt idx="31">
                  <c:v>0.45622379230455223</c:v>
                </c:pt>
                <c:pt idx="32">
                  <c:v>0.46524313654305161</c:v>
                </c:pt>
                <c:pt idx="33">
                  <c:v>0.45622379230455223</c:v>
                </c:pt>
                <c:pt idx="34">
                  <c:v>3.0998057843213189E-2</c:v>
                </c:pt>
                <c:pt idx="35">
                  <c:v>0.25264559216190463</c:v>
                </c:pt>
                <c:pt idx="36">
                  <c:v>-6.8214728780276346E-2</c:v>
                </c:pt>
                <c:pt idx="37">
                  <c:v>1.3103447714386149</c:v>
                </c:pt>
                <c:pt idx="38">
                  <c:v>0.50839564076658306</c:v>
                </c:pt>
                <c:pt idx="39">
                  <c:v>0.51959295590944166</c:v>
                </c:pt>
                <c:pt idx="40">
                  <c:v>1.8048003051326589E-2</c:v>
                </c:pt>
                <c:pt idx="41">
                  <c:v>9.0286588128307699E-3</c:v>
                </c:pt>
                <c:pt idx="42">
                  <c:v>-3.6068062379669641E-2</c:v>
                </c:pt>
                <c:pt idx="43">
                  <c:v>0.4369902975089488</c:v>
                </c:pt>
                <c:pt idx="44">
                  <c:v>-0.90565020672023167</c:v>
                </c:pt>
                <c:pt idx="45">
                  <c:v>0.46721504280451853</c:v>
                </c:pt>
                <c:pt idx="46">
                  <c:v>-7.5292812456350333E-2</c:v>
                </c:pt>
                <c:pt idx="47">
                  <c:v>0.54667277681253523</c:v>
                </c:pt>
                <c:pt idx="48">
                  <c:v>0.27090917706285111</c:v>
                </c:pt>
                <c:pt idx="49">
                  <c:v>0.26188983282435174</c:v>
                </c:pt>
                <c:pt idx="50">
                  <c:v>0.243851144347353</c:v>
                </c:pt>
                <c:pt idx="51">
                  <c:v>-0.57442031066319998</c:v>
                </c:pt>
                <c:pt idx="52">
                  <c:v>0.43690925866756203</c:v>
                </c:pt>
                <c:pt idx="53">
                  <c:v>-0.49992251787101694</c:v>
                </c:pt>
                <c:pt idx="54">
                  <c:v>-7.1213388999705529E-2</c:v>
                </c:pt>
                <c:pt idx="55">
                  <c:v>-8.9252077476704272E-2</c:v>
                </c:pt>
                <c:pt idx="56">
                  <c:v>5.2937722833966916E-2</c:v>
                </c:pt>
                <c:pt idx="57">
                  <c:v>4.3918378595467544E-2</c:v>
                </c:pt>
                <c:pt idx="58">
                  <c:v>0.30021013109729466</c:v>
                </c:pt>
                <c:pt idx="59">
                  <c:v>0.184371794333682</c:v>
                </c:pt>
                <c:pt idx="60">
                  <c:v>-0.21624948641811415</c:v>
                </c:pt>
                <c:pt idx="61">
                  <c:v>0.80802955296296375</c:v>
                </c:pt>
                <c:pt idx="62">
                  <c:v>0.79901020872446438</c:v>
                </c:pt>
                <c:pt idx="63">
                  <c:v>-0.22029637512260081</c:v>
                </c:pt>
                <c:pt idx="64">
                  <c:v>-4.3776207695447766E-2</c:v>
                </c:pt>
                <c:pt idx="65">
                  <c:v>-5.2795551933947138E-2</c:v>
                </c:pt>
                <c:pt idx="66">
                  <c:v>-4.3776207695447766E-2</c:v>
                </c:pt>
                <c:pt idx="67">
                  <c:v>-7.0834240410945881E-2</c:v>
                </c:pt>
                <c:pt idx="68">
                  <c:v>0.21394870357723761</c:v>
                </c:pt>
                <c:pt idx="69">
                  <c:v>-7.9853584649445253E-2</c:v>
                </c:pt>
                <c:pt idx="70">
                  <c:v>0.51216125328942397</c:v>
                </c:pt>
                <c:pt idx="71">
                  <c:v>0.29317858475476655</c:v>
                </c:pt>
                <c:pt idx="72">
                  <c:v>0.2581747448254994</c:v>
                </c:pt>
                <c:pt idx="73">
                  <c:v>-0.40979724304067844</c:v>
                </c:pt>
                <c:pt idx="74">
                  <c:v>0.29172907090734057</c:v>
                </c:pt>
                <c:pt idx="75">
                  <c:v>0.52791430163639319</c:v>
                </c:pt>
                <c:pt idx="76">
                  <c:v>0.2403679884349792</c:v>
                </c:pt>
                <c:pt idx="77">
                  <c:v>3.6759142593290051E-2</c:v>
                </c:pt>
                <c:pt idx="78">
                  <c:v>0.27018939036370782</c:v>
                </c:pt>
                <c:pt idx="79">
                  <c:v>0.54263356243931149</c:v>
                </c:pt>
                <c:pt idx="80">
                  <c:v>-1.7912981298554342E-2</c:v>
                </c:pt>
                <c:pt idx="81">
                  <c:v>-4.4971014014052457E-2</c:v>
                </c:pt>
                <c:pt idx="82">
                  <c:v>0.1947152087816324</c:v>
                </c:pt>
                <c:pt idx="83">
                  <c:v>-8.1048390968049944E-2</c:v>
                </c:pt>
                <c:pt idx="84">
                  <c:v>0.13575630666225003</c:v>
                </c:pt>
                <c:pt idx="85">
                  <c:v>0.12673696242375065</c:v>
                </c:pt>
                <c:pt idx="86">
                  <c:v>-0.14902663732593524</c:v>
                </c:pt>
                <c:pt idx="87">
                  <c:v>5.3231977639400796E-2</c:v>
                </c:pt>
                <c:pt idx="88">
                  <c:v>-0.21105213446015014</c:v>
                </c:pt>
                <c:pt idx="89">
                  <c:v>0.37116496263245935</c:v>
                </c:pt>
                <c:pt idx="90">
                  <c:v>0.21456480967441394</c:v>
                </c:pt>
                <c:pt idx="91">
                  <c:v>6.8343330167280669E-2</c:v>
                </c:pt>
                <c:pt idx="92">
                  <c:v>4.1285297451782554E-2</c:v>
                </c:pt>
                <c:pt idx="93">
                  <c:v>1.422726473628444E-2</c:v>
                </c:pt>
                <c:pt idx="94">
                  <c:v>-8.1129429809436715E-2</c:v>
                </c:pt>
                <c:pt idx="95">
                  <c:v>-9.0148774047936087E-2</c:v>
                </c:pt>
                <c:pt idx="96">
                  <c:v>-0.59827142171520364</c:v>
                </c:pt>
                <c:pt idx="97">
                  <c:v>-0.43146654242993066</c:v>
                </c:pt>
                <c:pt idx="98">
                  <c:v>-0.17374163115724528</c:v>
                </c:pt>
                <c:pt idx="99">
                  <c:v>8.6382018644279412E-2</c:v>
                </c:pt>
                <c:pt idx="100">
                  <c:v>0.31704889720146312</c:v>
                </c:pt>
                <c:pt idx="101">
                  <c:v>-0.34268623838181611</c:v>
                </c:pt>
                <c:pt idx="102">
                  <c:v>-9.7421108448919824E-2</c:v>
                </c:pt>
                <c:pt idx="103">
                  <c:v>0.15005571236231496</c:v>
                </c:pt>
                <c:pt idx="104">
                  <c:v>0.25687470488742825</c:v>
                </c:pt>
                <c:pt idx="105">
                  <c:v>0.53263830463711237</c:v>
                </c:pt>
                <c:pt idx="106">
                  <c:v>0.90087111455316204</c:v>
                </c:pt>
                <c:pt idx="107">
                  <c:v>0.40784119392362861</c:v>
                </c:pt>
                <c:pt idx="108">
                  <c:v>0.34759117540476758</c:v>
                </c:pt>
                <c:pt idx="109">
                  <c:v>0.32955248692776884</c:v>
                </c:pt>
                <c:pt idx="110">
                  <c:v>-0.19925158485416006</c:v>
                </c:pt>
                <c:pt idx="111">
                  <c:v>0.64884127208511622</c:v>
                </c:pt>
                <c:pt idx="112">
                  <c:v>0.28682437989617071</c:v>
                </c:pt>
                <c:pt idx="113">
                  <c:v>-0.16183236327840689</c:v>
                </c:pt>
                <c:pt idx="114">
                  <c:v>0.58846084537425725</c:v>
                </c:pt>
                <c:pt idx="115">
                  <c:v>0.51455251722306983</c:v>
                </c:pt>
                <c:pt idx="116">
                  <c:v>0.34935616336776576</c:v>
                </c:pt>
                <c:pt idx="117">
                  <c:v>5.5553875141082898E-2</c:v>
                </c:pt>
                <c:pt idx="118">
                  <c:v>-0.23824841308559819</c:v>
                </c:pt>
                <c:pt idx="119">
                  <c:v>-0.46949683243197882</c:v>
                </c:pt>
                <c:pt idx="120">
                  <c:v>5.4972334351891305E-2</c:v>
                </c:pt>
                <c:pt idx="121">
                  <c:v>0.23878891747338749</c:v>
                </c:pt>
                <c:pt idx="122">
                  <c:v>5.8951532734923262E-2</c:v>
                </c:pt>
                <c:pt idx="123">
                  <c:v>0.52028528984929601</c:v>
                </c:pt>
                <c:pt idx="124">
                  <c:v>-0.23313003731037263</c:v>
                </c:pt>
                <c:pt idx="125">
                  <c:v>-0.242149381548872</c:v>
                </c:pt>
                <c:pt idx="126">
                  <c:v>-0.43966974814930282</c:v>
                </c:pt>
                <c:pt idx="127">
                  <c:v>-0.26920741426437012</c:v>
                </c:pt>
                <c:pt idx="128">
                  <c:v>-0.86165482740612376</c:v>
                </c:pt>
                <c:pt idx="129">
                  <c:v>-0.33718566062225186</c:v>
                </c:pt>
                <c:pt idx="130">
                  <c:v>-0.28724610274136886</c:v>
                </c:pt>
                <c:pt idx="131">
                  <c:v>-0.62196860461043713</c:v>
                </c:pt>
                <c:pt idx="132">
                  <c:v>-0.4406760140712187</c:v>
                </c:pt>
                <c:pt idx="133">
                  <c:v>-0.18295110279853688</c:v>
                </c:pt>
                <c:pt idx="134">
                  <c:v>-0.60818746252493483</c:v>
                </c:pt>
                <c:pt idx="135">
                  <c:v>-0.16491241432153814</c:v>
                </c:pt>
                <c:pt idx="136">
                  <c:v>-0.4406760140712187</c:v>
                </c:pt>
                <c:pt idx="137">
                  <c:v>-0.5745530393118301</c:v>
                </c:pt>
                <c:pt idx="138">
                  <c:v>3.263830463711237E-2</c:v>
                </c:pt>
                <c:pt idx="139">
                  <c:v>-2.1113964703655341E-2</c:v>
                </c:pt>
                <c:pt idx="140">
                  <c:v>-7.5230030134651571E-2</c:v>
                </c:pt>
                <c:pt idx="141">
                  <c:v>-8.4249374373150943E-2</c:v>
                </c:pt>
                <c:pt idx="142">
                  <c:v>0.5834359702275087</c:v>
                </c:pt>
                <c:pt idx="143">
                  <c:v>-0.10731210340273556</c:v>
                </c:pt>
                <c:pt idx="144">
                  <c:v>0.15041280786994804</c:v>
                </c:pt>
                <c:pt idx="145">
                  <c:v>9.1453905750563891E-2</c:v>
                </c:pt>
                <c:pt idx="146">
                  <c:v>0.34917881702324749</c:v>
                </c:pt>
                <c:pt idx="147">
                  <c:v>0.33114012854624875</c:v>
                </c:pt>
                <c:pt idx="148">
                  <c:v>0.32212078430774937</c:v>
                </c:pt>
                <c:pt idx="149">
                  <c:v>0.30408209583075063</c:v>
                </c:pt>
                <c:pt idx="150">
                  <c:v>0.29506275159225126</c:v>
                </c:pt>
                <c:pt idx="151">
                  <c:v>0.28604340735375189</c:v>
                </c:pt>
                <c:pt idx="152">
                  <c:v>0.27702406311525252</c:v>
                </c:pt>
                <c:pt idx="153">
                  <c:v>-0.20652489002622865</c:v>
                </c:pt>
                <c:pt idx="154">
                  <c:v>0.15618057671894903</c:v>
                </c:pt>
                <c:pt idx="155">
                  <c:v>0.14716123248044966</c:v>
                </c:pt>
                <c:pt idx="156">
                  <c:v>-0.55418677097920543</c:v>
                </c:pt>
                <c:pt idx="157">
                  <c:v>-0.57280700024539932</c:v>
                </c:pt>
                <c:pt idx="158">
                  <c:v>-0.43542678062041773</c:v>
                </c:pt>
                <c:pt idx="159">
                  <c:v>-0.25957634197108881</c:v>
                </c:pt>
                <c:pt idx="160">
                  <c:v>-0.10814822968533733</c:v>
                </c:pt>
                <c:pt idx="161">
                  <c:v>0.19873553091685991</c:v>
                </c:pt>
                <c:pt idx="162">
                  <c:v>-0.28481342222462303</c:v>
                </c:pt>
                <c:pt idx="163">
                  <c:v>0.18069684243986117</c:v>
                </c:pt>
                <c:pt idx="164">
                  <c:v>0.15363880972436306</c:v>
                </c:pt>
                <c:pt idx="165">
                  <c:v>-0.5622153822102387</c:v>
                </c:pt>
                <c:pt idx="166">
                  <c:v>-0.58927341492573682</c:v>
                </c:pt>
                <c:pt idx="167">
                  <c:v>-0.11474380602275502</c:v>
                </c:pt>
                <c:pt idx="168">
                  <c:v>-0.63437013611823367</c:v>
                </c:pt>
                <c:pt idx="169">
                  <c:v>-0.18689855993075</c:v>
                </c:pt>
                <c:pt idx="170">
                  <c:v>-0.23199528112324685</c:v>
                </c:pt>
                <c:pt idx="171">
                  <c:v>-0.55476831176840058</c:v>
                </c:pt>
                <c:pt idx="172">
                  <c:v>-0.45530610846777542</c:v>
                </c:pt>
                <c:pt idx="173">
                  <c:v>3.73810426985699E-3</c:v>
                </c:pt>
                <c:pt idx="174">
                  <c:v>-0.32578073480405223</c:v>
                </c:pt>
                <c:pt idx="175">
                  <c:v>-0.3348000790425516</c:v>
                </c:pt>
                <c:pt idx="176">
                  <c:v>-0.36185811175804972</c:v>
                </c:pt>
                <c:pt idx="177">
                  <c:v>-0.6171675739238367</c:v>
                </c:pt>
                <c:pt idx="178">
                  <c:v>0.82295192617637092</c:v>
                </c:pt>
                <c:pt idx="179">
                  <c:v>-0.28322578060614134</c:v>
                </c:pt>
                <c:pt idx="180">
                  <c:v>-0.63979968241209129</c:v>
                </c:pt>
                <c:pt idx="181">
                  <c:v>-0.83969716794731575</c:v>
                </c:pt>
                <c:pt idx="182">
                  <c:v>-1.0637876560069</c:v>
                </c:pt>
                <c:pt idx="183">
                  <c:v>-0.4458704925133059</c:v>
                </c:pt>
                <c:pt idx="184">
                  <c:v>-0.95493375704394268</c:v>
                </c:pt>
                <c:pt idx="185">
                  <c:v>-0.96395310128244205</c:v>
                </c:pt>
                <c:pt idx="186">
                  <c:v>-1.0052761204769016</c:v>
                </c:pt>
                <c:pt idx="187">
                  <c:v>-1.0590364792928693</c:v>
                </c:pt>
                <c:pt idx="188">
                  <c:v>-1.0680558235313686</c:v>
                </c:pt>
                <c:pt idx="189">
                  <c:v>-2.0086860263847122</c:v>
                </c:pt>
                <c:pt idx="190">
                  <c:v>-2.4042733846304358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CE-FB4B-B6A4-FEB780DA7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513072"/>
        <c:axId val="1238600096"/>
      </c:scatterChart>
      <c:valAx>
        <c:axId val="123851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8600096"/>
        <c:crosses val="autoZero"/>
        <c:crossBetween val="midCat"/>
      </c:valAx>
      <c:valAx>
        <c:axId val="1238600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85130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4'!$E$33:$E$223</c:f>
              <c:numCache>
                <c:formatCode>General</c:formatCode>
                <c:ptCount val="191"/>
                <c:pt idx="0">
                  <c:v>0.26178010471204188</c:v>
                </c:pt>
                <c:pt idx="1">
                  <c:v>0.78534031413612571</c:v>
                </c:pt>
                <c:pt idx="2">
                  <c:v>1.3089005235602094</c:v>
                </c:pt>
                <c:pt idx="3">
                  <c:v>1.8324607329842932</c:v>
                </c:pt>
                <c:pt idx="4">
                  <c:v>2.3560209424083771</c:v>
                </c:pt>
                <c:pt idx="5">
                  <c:v>2.8795811518324608</c:v>
                </c:pt>
                <c:pt idx="6">
                  <c:v>3.4031413612565449</c:v>
                </c:pt>
                <c:pt idx="7">
                  <c:v>3.9267015706806285</c:v>
                </c:pt>
                <c:pt idx="8">
                  <c:v>4.4502617801047117</c:v>
                </c:pt>
                <c:pt idx="9">
                  <c:v>4.9738219895287958</c:v>
                </c:pt>
                <c:pt idx="10">
                  <c:v>5.4973821989528791</c:v>
                </c:pt>
                <c:pt idx="11">
                  <c:v>6.0209424083769632</c:v>
                </c:pt>
                <c:pt idx="12">
                  <c:v>6.5445026178010473</c:v>
                </c:pt>
                <c:pt idx="13">
                  <c:v>7.0680628272251305</c:v>
                </c:pt>
                <c:pt idx="14">
                  <c:v>7.5916230366492146</c:v>
                </c:pt>
                <c:pt idx="15">
                  <c:v>8.1151832460732987</c:v>
                </c:pt>
                <c:pt idx="16">
                  <c:v>8.6387434554973819</c:v>
                </c:pt>
                <c:pt idx="17">
                  <c:v>9.1623036649214651</c:v>
                </c:pt>
                <c:pt idx="18">
                  <c:v>9.6858638743455501</c:v>
                </c:pt>
                <c:pt idx="19">
                  <c:v>10.209424083769633</c:v>
                </c:pt>
                <c:pt idx="20">
                  <c:v>10.732984293193716</c:v>
                </c:pt>
                <c:pt idx="21">
                  <c:v>11.256544502617801</c:v>
                </c:pt>
                <c:pt idx="22">
                  <c:v>11.780104712041885</c:v>
                </c:pt>
                <c:pt idx="23">
                  <c:v>12.303664921465968</c:v>
                </c:pt>
                <c:pt idx="24">
                  <c:v>12.827225130890053</c:v>
                </c:pt>
                <c:pt idx="25">
                  <c:v>13.350785340314136</c:v>
                </c:pt>
                <c:pt idx="26">
                  <c:v>13.874345549738219</c:v>
                </c:pt>
                <c:pt idx="27">
                  <c:v>14.397905759162303</c:v>
                </c:pt>
                <c:pt idx="28">
                  <c:v>14.921465968586388</c:v>
                </c:pt>
                <c:pt idx="29">
                  <c:v>15.445026178010471</c:v>
                </c:pt>
                <c:pt idx="30">
                  <c:v>15.968586387434554</c:v>
                </c:pt>
                <c:pt idx="31">
                  <c:v>16.492146596858639</c:v>
                </c:pt>
                <c:pt idx="32">
                  <c:v>17.015706806282722</c:v>
                </c:pt>
                <c:pt idx="33">
                  <c:v>17.539267015706805</c:v>
                </c:pt>
                <c:pt idx="34">
                  <c:v>18.062827225130889</c:v>
                </c:pt>
                <c:pt idx="35">
                  <c:v>18.586387434554972</c:v>
                </c:pt>
                <c:pt idx="36">
                  <c:v>19.109947643979059</c:v>
                </c:pt>
                <c:pt idx="37">
                  <c:v>19.633507853403142</c:v>
                </c:pt>
                <c:pt idx="38">
                  <c:v>20.157068062827225</c:v>
                </c:pt>
                <c:pt idx="39">
                  <c:v>20.680628272251308</c:v>
                </c:pt>
                <c:pt idx="40">
                  <c:v>21.204188481675391</c:v>
                </c:pt>
                <c:pt idx="41">
                  <c:v>21.727748691099475</c:v>
                </c:pt>
                <c:pt idx="42">
                  <c:v>22.251308900523561</c:v>
                </c:pt>
                <c:pt idx="43">
                  <c:v>22.774869109947645</c:v>
                </c:pt>
                <c:pt idx="44">
                  <c:v>23.298429319371728</c:v>
                </c:pt>
                <c:pt idx="45">
                  <c:v>23.821989528795811</c:v>
                </c:pt>
                <c:pt idx="46">
                  <c:v>24.345549738219894</c:v>
                </c:pt>
                <c:pt idx="47">
                  <c:v>24.869109947643977</c:v>
                </c:pt>
                <c:pt idx="48">
                  <c:v>25.392670157068064</c:v>
                </c:pt>
                <c:pt idx="49">
                  <c:v>25.916230366492147</c:v>
                </c:pt>
                <c:pt idx="50">
                  <c:v>26.439790575916231</c:v>
                </c:pt>
                <c:pt idx="51">
                  <c:v>26.963350785340314</c:v>
                </c:pt>
                <c:pt idx="52">
                  <c:v>27.486910994764397</c:v>
                </c:pt>
                <c:pt idx="53">
                  <c:v>28.01047120418848</c:v>
                </c:pt>
                <c:pt idx="54">
                  <c:v>28.534031413612563</c:v>
                </c:pt>
                <c:pt idx="55">
                  <c:v>29.05759162303665</c:v>
                </c:pt>
                <c:pt idx="56">
                  <c:v>29.581151832460733</c:v>
                </c:pt>
                <c:pt idx="57">
                  <c:v>30.104712041884817</c:v>
                </c:pt>
                <c:pt idx="58">
                  <c:v>30.6282722513089</c:v>
                </c:pt>
                <c:pt idx="59">
                  <c:v>31.151832460732983</c:v>
                </c:pt>
                <c:pt idx="60">
                  <c:v>31.675392670157066</c:v>
                </c:pt>
                <c:pt idx="61">
                  <c:v>32.198952879581157</c:v>
                </c:pt>
                <c:pt idx="62">
                  <c:v>32.72251308900524</c:v>
                </c:pt>
                <c:pt idx="63">
                  <c:v>33.246073298429323</c:v>
                </c:pt>
                <c:pt idx="64">
                  <c:v>33.769633507853406</c:v>
                </c:pt>
                <c:pt idx="65">
                  <c:v>34.293193717277489</c:v>
                </c:pt>
                <c:pt idx="66">
                  <c:v>34.816753926701573</c:v>
                </c:pt>
                <c:pt idx="67">
                  <c:v>35.340314136125656</c:v>
                </c:pt>
                <c:pt idx="68">
                  <c:v>35.863874345549739</c:v>
                </c:pt>
                <c:pt idx="69">
                  <c:v>36.387434554973822</c:v>
                </c:pt>
                <c:pt idx="70">
                  <c:v>36.910994764397905</c:v>
                </c:pt>
                <c:pt idx="71">
                  <c:v>37.434554973821996</c:v>
                </c:pt>
                <c:pt idx="72">
                  <c:v>37.958115183246079</c:v>
                </c:pt>
                <c:pt idx="73">
                  <c:v>38.481675392670162</c:v>
                </c:pt>
                <c:pt idx="74">
                  <c:v>39.005235602094245</c:v>
                </c:pt>
                <c:pt idx="75">
                  <c:v>39.528795811518329</c:v>
                </c:pt>
                <c:pt idx="76">
                  <c:v>40.052356020942412</c:v>
                </c:pt>
                <c:pt idx="77">
                  <c:v>40.575916230366495</c:v>
                </c:pt>
                <c:pt idx="78">
                  <c:v>41.099476439790578</c:v>
                </c:pt>
                <c:pt idx="79">
                  <c:v>41.623036649214662</c:v>
                </c:pt>
                <c:pt idx="80">
                  <c:v>42.146596858638745</c:v>
                </c:pt>
                <c:pt idx="81">
                  <c:v>42.670157068062828</c:v>
                </c:pt>
                <c:pt idx="82">
                  <c:v>43.193717277486911</c:v>
                </c:pt>
                <c:pt idx="83">
                  <c:v>43.717277486910994</c:v>
                </c:pt>
                <c:pt idx="84">
                  <c:v>44.240837696335085</c:v>
                </c:pt>
                <c:pt idx="85">
                  <c:v>44.764397905759168</c:v>
                </c:pt>
                <c:pt idx="86">
                  <c:v>45.287958115183251</c:v>
                </c:pt>
                <c:pt idx="87">
                  <c:v>45.811518324607334</c:v>
                </c:pt>
                <c:pt idx="88">
                  <c:v>46.335078534031418</c:v>
                </c:pt>
                <c:pt idx="89">
                  <c:v>46.858638743455501</c:v>
                </c:pt>
                <c:pt idx="90">
                  <c:v>47.382198952879584</c:v>
                </c:pt>
                <c:pt idx="91">
                  <c:v>47.905759162303667</c:v>
                </c:pt>
                <c:pt idx="92">
                  <c:v>48.42931937172775</c:v>
                </c:pt>
                <c:pt idx="93">
                  <c:v>48.952879581151834</c:v>
                </c:pt>
                <c:pt idx="94">
                  <c:v>49.476439790575917</c:v>
                </c:pt>
                <c:pt idx="95">
                  <c:v>50</c:v>
                </c:pt>
                <c:pt idx="96">
                  <c:v>50.52356020942409</c:v>
                </c:pt>
                <c:pt idx="97">
                  <c:v>51.047120418848174</c:v>
                </c:pt>
                <c:pt idx="98">
                  <c:v>51.570680628272257</c:v>
                </c:pt>
                <c:pt idx="99">
                  <c:v>52.09424083769634</c:v>
                </c:pt>
                <c:pt idx="100">
                  <c:v>52.617801047120423</c:v>
                </c:pt>
                <c:pt idx="101">
                  <c:v>53.141361256544506</c:v>
                </c:pt>
                <c:pt idx="102">
                  <c:v>53.66492146596859</c:v>
                </c:pt>
                <c:pt idx="103">
                  <c:v>54.188481675392673</c:v>
                </c:pt>
                <c:pt idx="104">
                  <c:v>54.712041884816756</c:v>
                </c:pt>
                <c:pt idx="105">
                  <c:v>55.235602094240839</c:v>
                </c:pt>
                <c:pt idx="106">
                  <c:v>55.759162303664922</c:v>
                </c:pt>
                <c:pt idx="107">
                  <c:v>56.282722513089006</c:v>
                </c:pt>
                <c:pt idx="108">
                  <c:v>56.806282722513089</c:v>
                </c:pt>
                <c:pt idx="109">
                  <c:v>57.329842931937179</c:v>
                </c:pt>
                <c:pt idx="110">
                  <c:v>57.853403141361262</c:v>
                </c:pt>
                <c:pt idx="111">
                  <c:v>58.376963350785346</c:v>
                </c:pt>
                <c:pt idx="112">
                  <c:v>58.900523560209429</c:v>
                </c:pt>
                <c:pt idx="113">
                  <c:v>59.424083769633512</c:v>
                </c:pt>
                <c:pt idx="114">
                  <c:v>59.947643979057595</c:v>
                </c:pt>
                <c:pt idx="115">
                  <c:v>60.471204188481678</c:v>
                </c:pt>
                <c:pt idx="116">
                  <c:v>60.994764397905762</c:v>
                </c:pt>
                <c:pt idx="117">
                  <c:v>61.518324607329845</c:v>
                </c:pt>
                <c:pt idx="118">
                  <c:v>62.041884816753928</c:v>
                </c:pt>
                <c:pt idx="119">
                  <c:v>62.565445026178011</c:v>
                </c:pt>
                <c:pt idx="120">
                  <c:v>63.089005235602095</c:v>
                </c:pt>
                <c:pt idx="121">
                  <c:v>63.612565445026178</c:v>
                </c:pt>
                <c:pt idx="122">
                  <c:v>64.136125654450268</c:v>
                </c:pt>
                <c:pt idx="123">
                  <c:v>64.659685863874344</c:v>
                </c:pt>
                <c:pt idx="124">
                  <c:v>65.183246073298434</c:v>
                </c:pt>
                <c:pt idx="125">
                  <c:v>65.706806282722511</c:v>
                </c:pt>
                <c:pt idx="126">
                  <c:v>66.230366492146601</c:v>
                </c:pt>
                <c:pt idx="127">
                  <c:v>66.753926701570677</c:v>
                </c:pt>
                <c:pt idx="128">
                  <c:v>67.277486910994767</c:v>
                </c:pt>
                <c:pt idx="129">
                  <c:v>67.801047120418858</c:v>
                </c:pt>
                <c:pt idx="130">
                  <c:v>68.324607329842934</c:v>
                </c:pt>
                <c:pt idx="131">
                  <c:v>68.848167539267024</c:v>
                </c:pt>
                <c:pt idx="132">
                  <c:v>69.3717277486911</c:v>
                </c:pt>
                <c:pt idx="133">
                  <c:v>69.89528795811519</c:v>
                </c:pt>
                <c:pt idx="134">
                  <c:v>70.418848167539267</c:v>
                </c:pt>
                <c:pt idx="135">
                  <c:v>70.942408376963357</c:v>
                </c:pt>
                <c:pt idx="136">
                  <c:v>71.465968586387433</c:v>
                </c:pt>
                <c:pt idx="137">
                  <c:v>71.989528795811523</c:v>
                </c:pt>
                <c:pt idx="138">
                  <c:v>72.513089005235599</c:v>
                </c:pt>
                <c:pt idx="139">
                  <c:v>73.03664921465969</c:v>
                </c:pt>
                <c:pt idx="140">
                  <c:v>73.560209424083766</c:v>
                </c:pt>
                <c:pt idx="141">
                  <c:v>74.083769633507856</c:v>
                </c:pt>
                <c:pt idx="142">
                  <c:v>74.607329842931946</c:v>
                </c:pt>
                <c:pt idx="143">
                  <c:v>75.130890052356023</c:v>
                </c:pt>
                <c:pt idx="144">
                  <c:v>75.654450261780113</c:v>
                </c:pt>
                <c:pt idx="145">
                  <c:v>76.178010471204189</c:v>
                </c:pt>
                <c:pt idx="146">
                  <c:v>76.701570680628279</c:v>
                </c:pt>
                <c:pt idx="147">
                  <c:v>77.225130890052355</c:v>
                </c:pt>
                <c:pt idx="148">
                  <c:v>77.748691099476446</c:v>
                </c:pt>
                <c:pt idx="149">
                  <c:v>78.272251308900522</c:v>
                </c:pt>
                <c:pt idx="150">
                  <c:v>78.795811518324612</c:v>
                </c:pt>
                <c:pt idx="151">
                  <c:v>79.319371727748688</c:v>
                </c:pt>
                <c:pt idx="152">
                  <c:v>79.842931937172779</c:v>
                </c:pt>
                <c:pt idx="153">
                  <c:v>80.366492146596855</c:v>
                </c:pt>
                <c:pt idx="154">
                  <c:v>80.890052356020945</c:v>
                </c:pt>
                <c:pt idx="155">
                  <c:v>81.413612565445035</c:v>
                </c:pt>
                <c:pt idx="156">
                  <c:v>81.937172774869111</c:v>
                </c:pt>
                <c:pt idx="157">
                  <c:v>82.460732984293202</c:v>
                </c:pt>
                <c:pt idx="158">
                  <c:v>82.984293193717278</c:v>
                </c:pt>
                <c:pt idx="159">
                  <c:v>83.507853403141368</c:v>
                </c:pt>
                <c:pt idx="160">
                  <c:v>84.031413612565444</c:v>
                </c:pt>
                <c:pt idx="161">
                  <c:v>84.554973821989535</c:v>
                </c:pt>
                <c:pt idx="162">
                  <c:v>85.078534031413611</c:v>
                </c:pt>
                <c:pt idx="163">
                  <c:v>85.602094240837701</c:v>
                </c:pt>
                <c:pt idx="164">
                  <c:v>86.125654450261777</c:v>
                </c:pt>
                <c:pt idx="165">
                  <c:v>86.649214659685867</c:v>
                </c:pt>
                <c:pt idx="166">
                  <c:v>87.172774869109944</c:v>
                </c:pt>
                <c:pt idx="167">
                  <c:v>87.696335078534034</c:v>
                </c:pt>
                <c:pt idx="168">
                  <c:v>88.219895287958124</c:v>
                </c:pt>
                <c:pt idx="169">
                  <c:v>88.7434554973822</c:v>
                </c:pt>
                <c:pt idx="170">
                  <c:v>89.267015706806291</c:v>
                </c:pt>
                <c:pt idx="171">
                  <c:v>89.790575916230367</c:v>
                </c:pt>
                <c:pt idx="172">
                  <c:v>90.314136125654457</c:v>
                </c:pt>
                <c:pt idx="173">
                  <c:v>90.837696335078533</c:v>
                </c:pt>
                <c:pt idx="174">
                  <c:v>91.361256544502623</c:v>
                </c:pt>
                <c:pt idx="175">
                  <c:v>91.8848167539267</c:v>
                </c:pt>
                <c:pt idx="176">
                  <c:v>92.40837696335079</c:v>
                </c:pt>
                <c:pt idx="177">
                  <c:v>92.931937172774866</c:v>
                </c:pt>
                <c:pt idx="178">
                  <c:v>93.455497382198956</c:v>
                </c:pt>
                <c:pt idx="179">
                  <c:v>93.979057591623032</c:v>
                </c:pt>
                <c:pt idx="180">
                  <c:v>94.502617801047123</c:v>
                </c:pt>
                <c:pt idx="181">
                  <c:v>95.026178010471213</c:v>
                </c:pt>
                <c:pt idx="182">
                  <c:v>95.549738219895289</c:v>
                </c:pt>
                <c:pt idx="183">
                  <c:v>96.073298429319379</c:v>
                </c:pt>
                <c:pt idx="184">
                  <c:v>96.596858638743456</c:v>
                </c:pt>
                <c:pt idx="185">
                  <c:v>97.120418848167546</c:v>
                </c:pt>
                <c:pt idx="186">
                  <c:v>97.643979057591622</c:v>
                </c:pt>
                <c:pt idx="187">
                  <c:v>98.167539267015712</c:v>
                </c:pt>
                <c:pt idx="188">
                  <c:v>98.691099476439788</c:v>
                </c:pt>
                <c:pt idx="189">
                  <c:v>99.214659685863879</c:v>
                </c:pt>
                <c:pt idx="190">
                  <c:v>99.738219895287955</c:v>
                </c:pt>
              </c:numCache>
            </c:numRef>
          </c:xVal>
          <c:yVal>
            <c:numRef>
              <c:f>'Model 4'!$F$33:$F$223</c:f>
              <c:numCache>
                <c:formatCode>General</c:formatCode>
                <c:ptCount val="191"/>
                <c:pt idx="0">
                  <c:v>12.5</c:v>
                </c:pt>
                <c:pt idx="1">
                  <c:v>13</c:v>
                </c:pt>
                <c:pt idx="2">
                  <c:v>13.5</c:v>
                </c:pt>
                <c:pt idx="3">
                  <c:v>13.5</c:v>
                </c:pt>
                <c:pt idx="4">
                  <c:v>13.5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14.5</c:v>
                </c:pt>
                <c:pt idx="9">
                  <c:v>14.5</c:v>
                </c:pt>
                <c:pt idx="10">
                  <c:v>14.5</c:v>
                </c:pt>
                <c:pt idx="11">
                  <c:v>14.5</c:v>
                </c:pt>
                <c:pt idx="12">
                  <c:v>14.5</c:v>
                </c:pt>
                <c:pt idx="13">
                  <c:v>14.5</c:v>
                </c:pt>
                <c:pt idx="14">
                  <c:v>14.5</c:v>
                </c:pt>
                <c:pt idx="15">
                  <c:v>14.5</c:v>
                </c:pt>
                <c:pt idx="16">
                  <c:v>14.5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15.5</c:v>
                </c:pt>
                <c:pt idx="38">
                  <c:v>15.5</c:v>
                </c:pt>
                <c:pt idx="39">
                  <c:v>15.5</c:v>
                </c:pt>
                <c:pt idx="40">
                  <c:v>15.5</c:v>
                </c:pt>
                <c:pt idx="41">
                  <c:v>15.5</c:v>
                </c:pt>
                <c:pt idx="42">
                  <c:v>15.5</c:v>
                </c:pt>
                <c:pt idx="43">
                  <c:v>15.5</c:v>
                </c:pt>
                <c:pt idx="44">
                  <c:v>15.5</c:v>
                </c:pt>
                <c:pt idx="45">
                  <c:v>15.5</c:v>
                </c:pt>
                <c:pt idx="46">
                  <c:v>15.5</c:v>
                </c:pt>
                <c:pt idx="47">
                  <c:v>15.5</c:v>
                </c:pt>
                <c:pt idx="48">
                  <c:v>15.5</c:v>
                </c:pt>
                <c:pt idx="49">
                  <c:v>15.5</c:v>
                </c:pt>
                <c:pt idx="50">
                  <c:v>15.5</c:v>
                </c:pt>
                <c:pt idx="51">
                  <c:v>15.5</c:v>
                </c:pt>
                <c:pt idx="52">
                  <c:v>15.5</c:v>
                </c:pt>
                <c:pt idx="53">
                  <c:v>15.5</c:v>
                </c:pt>
                <c:pt idx="54">
                  <c:v>15.5</c:v>
                </c:pt>
                <c:pt idx="55">
                  <c:v>15.5</c:v>
                </c:pt>
                <c:pt idx="56">
                  <c:v>15.5</c:v>
                </c:pt>
                <c:pt idx="57">
                  <c:v>15.5</c:v>
                </c:pt>
                <c:pt idx="58">
                  <c:v>15.5</c:v>
                </c:pt>
                <c:pt idx="59">
                  <c:v>15.5</c:v>
                </c:pt>
                <c:pt idx="60">
                  <c:v>15.5</c:v>
                </c:pt>
                <c:pt idx="61">
                  <c:v>15.5</c:v>
                </c:pt>
                <c:pt idx="62">
                  <c:v>15.5</c:v>
                </c:pt>
                <c:pt idx="63">
                  <c:v>15.5</c:v>
                </c:pt>
                <c:pt idx="64">
                  <c:v>15.5</c:v>
                </c:pt>
                <c:pt idx="65">
                  <c:v>15.5</c:v>
                </c:pt>
                <c:pt idx="66">
                  <c:v>15.5</c:v>
                </c:pt>
                <c:pt idx="67">
                  <c:v>15.5</c:v>
                </c:pt>
                <c:pt idx="68">
                  <c:v>15.5</c:v>
                </c:pt>
                <c:pt idx="69">
                  <c:v>15.5</c:v>
                </c:pt>
                <c:pt idx="70">
                  <c:v>15.5</c:v>
                </c:pt>
                <c:pt idx="71">
                  <c:v>15.5</c:v>
                </c:pt>
                <c:pt idx="72">
                  <c:v>15.5</c:v>
                </c:pt>
                <c:pt idx="73">
                  <c:v>15.5</c:v>
                </c:pt>
                <c:pt idx="74">
                  <c:v>15.5</c:v>
                </c:pt>
                <c:pt idx="75">
                  <c:v>15.5</c:v>
                </c:pt>
                <c:pt idx="76">
                  <c:v>15.5</c:v>
                </c:pt>
                <c:pt idx="77">
                  <c:v>15.5</c:v>
                </c:pt>
                <c:pt idx="78">
                  <c:v>15.5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16.5</c:v>
                </c:pt>
                <c:pt idx="117">
                  <c:v>16.5</c:v>
                </c:pt>
                <c:pt idx="118">
                  <c:v>16.5</c:v>
                </c:pt>
                <c:pt idx="119">
                  <c:v>16.5</c:v>
                </c:pt>
                <c:pt idx="120">
                  <c:v>16.5</c:v>
                </c:pt>
                <c:pt idx="121">
                  <c:v>16.5</c:v>
                </c:pt>
                <c:pt idx="122">
                  <c:v>16.5</c:v>
                </c:pt>
                <c:pt idx="123">
                  <c:v>16.5</c:v>
                </c:pt>
                <c:pt idx="124">
                  <c:v>16.5</c:v>
                </c:pt>
                <c:pt idx="125">
                  <c:v>16.5</c:v>
                </c:pt>
                <c:pt idx="126">
                  <c:v>16.5</c:v>
                </c:pt>
                <c:pt idx="127">
                  <c:v>16.5</c:v>
                </c:pt>
                <c:pt idx="128">
                  <c:v>16.5</c:v>
                </c:pt>
                <c:pt idx="129">
                  <c:v>16.5</c:v>
                </c:pt>
                <c:pt idx="130">
                  <c:v>16.5</c:v>
                </c:pt>
                <c:pt idx="131">
                  <c:v>16.5</c:v>
                </c:pt>
                <c:pt idx="132">
                  <c:v>16.5</c:v>
                </c:pt>
                <c:pt idx="133">
                  <c:v>16.5</c:v>
                </c:pt>
                <c:pt idx="134">
                  <c:v>16.5</c:v>
                </c:pt>
                <c:pt idx="135">
                  <c:v>16.5</c:v>
                </c:pt>
                <c:pt idx="136">
                  <c:v>16.5</c:v>
                </c:pt>
                <c:pt idx="137">
                  <c:v>16.5</c:v>
                </c:pt>
                <c:pt idx="138">
                  <c:v>16.5</c:v>
                </c:pt>
                <c:pt idx="139">
                  <c:v>16.5</c:v>
                </c:pt>
                <c:pt idx="140">
                  <c:v>16.5</c:v>
                </c:pt>
                <c:pt idx="141">
                  <c:v>16.5</c:v>
                </c:pt>
                <c:pt idx="142">
                  <c:v>16.5</c:v>
                </c:pt>
                <c:pt idx="143">
                  <c:v>16.5</c:v>
                </c:pt>
                <c:pt idx="144">
                  <c:v>16.5</c:v>
                </c:pt>
                <c:pt idx="145">
                  <c:v>16.5</c:v>
                </c:pt>
                <c:pt idx="146">
                  <c:v>16.5</c:v>
                </c:pt>
                <c:pt idx="147">
                  <c:v>16.5</c:v>
                </c:pt>
                <c:pt idx="148">
                  <c:v>17</c:v>
                </c:pt>
                <c:pt idx="149">
                  <c:v>17</c:v>
                </c:pt>
                <c:pt idx="150">
                  <c:v>17</c:v>
                </c:pt>
                <c:pt idx="151">
                  <c:v>17</c:v>
                </c:pt>
                <c:pt idx="152">
                  <c:v>17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17.5</c:v>
                </c:pt>
                <c:pt idx="182">
                  <c:v>17.5</c:v>
                </c:pt>
                <c:pt idx="183">
                  <c:v>17.5</c:v>
                </c:pt>
                <c:pt idx="184">
                  <c:v>17.5</c:v>
                </c:pt>
                <c:pt idx="185">
                  <c:v>17.5</c:v>
                </c:pt>
                <c:pt idx="186">
                  <c:v>17.5</c:v>
                </c:pt>
                <c:pt idx="187">
                  <c:v>17.5</c:v>
                </c:pt>
                <c:pt idx="188">
                  <c:v>17.5</c:v>
                </c:pt>
                <c:pt idx="189">
                  <c:v>17.5</c:v>
                </c:pt>
                <c:pt idx="190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F7-8546-91FE-EB62FA379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344720"/>
        <c:axId val="1281346368"/>
      </c:scatterChart>
      <c:valAx>
        <c:axId val="128134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1346368"/>
        <c:crosses val="autoZero"/>
        <c:crossBetween val="midCat"/>
      </c:valAx>
      <c:valAx>
        <c:axId val="1281346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JudgeRating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13447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Region:DOC Alentejo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'Original Data'!$W$2:$W$192</c:f>
              <c:numCache>
                <c:formatCode>General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</c:numCache>
            </c:numRef>
          </c:xVal>
          <c:yVal>
            <c:numRef>
              <c:f>'Model 5'!$C$32:$C$222</c:f>
              <c:numCache>
                <c:formatCode>General</c:formatCode>
                <c:ptCount val="191"/>
                <c:pt idx="0">
                  <c:v>1.4277454828568317</c:v>
                </c:pt>
                <c:pt idx="1">
                  <c:v>0.57332960484665918</c:v>
                </c:pt>
                <c:pt idx="2">
                  <c:v>0.28302503890745712</c:v>
                </c:pt>
                <c:pt idx="3">
                  <c:v>-2.4461420887366003</c:v>
                </c:pt>
                <c:pt idx="4">
                  <c:v>9.5665994698951096E-2</c:v>
                </c:pt>
                <c:pt idx="5">
                  <c:v>0.47265301380045344</c:v>
                </c:pt>
                <c:pt idx="6">
                  <c:v>0.45433549606589096</c:v>
                </c:pt>
                <c:pt idx="7">
                  <c:v>-0.60003981301017362</c:v>
                </c:pt>
                <c:pt idx="8">
                  <c:v>0.54756811935693861</c:v>
                </c:pt>
                <c:pt idx="9">
                  <c:v>0.21146975908132859</c:v>
                </c:pt>
                <c:pt idx="10">
                  <c:v>-4.5664503934109035E-2</c:v>
                </c:pt>
                <c:pt idx="11">
                  <c:v>0.4094279651222692</c:v>
                </c:pt>
                <c:pt idx="12">
                  <c:v>0.39111044738770673</c:v>
                </c:pt>
                <c:pt idx="13">
                  <c:v>-0.16202240788885192</c:v>
                </c:pt>
                <c:pt idx="14">
                  <c:v>0.34531665305129877</c:v>
                </c:pt>
                <c:pt idx="15">
                  <c:v>0.32699913531673275</c:v>
                </c:pt>
                <c:pt idx="16">
                  <c:v>5.5012087112096708E-2</c:v>
                </c:pt>
                <c:pt idx="17">
                  <c:v>0.76501037029533236</c:v>
                </c:pt>
                <c:pt idx="18">
                  <c:v>-0.39517524643376234</c:v>
                </c:pt>
                <c:pt idx="19">
                  <c:v>0.17094088559471743</c:v>
                </c:pt>
                <c:pt idx="20">
                  <c:v>0.1526233678601514</c:v>
                </c:pt>
                <c:pt idx="21">
                  <c:v>0.40629289833022852</c:v>
                </c:pt>
                <c:pt idx="22">
                  <c:v>0.6525876133824049</c:v>
                </c:pt>
                <c:pt idx="23">
                  <c:v>0.3806005651777653</c:v>
                </c:pt>
                <c:pt idx="24">
                  <c:v>0.63427009564783887</c:v>
                </c:pt>
                <c:pt idx="25">
                  <c:v>0.88793962611791599</c:v>
                </c:pt>
                <c:pt idx="26">
                  <c:v>0.69052580159602073</c:v>
                </c:pt>
                <c:pt idx="27">
                  <c:v>0.66304952499417524</c:v>
                </c:pt>
                <c:pt idx="28">
                  <c:v>-4.5664503934109035E-2</c:v>
                </c:pt>
                <c:pt idx="29">
                  <c:v>0.51403970321029036</c:v>
                </c:pt>
                <c:pt idx="30">
                  <c:v>0.21279243495441946</c:v>
                </c:pt>
                <c:pt idx="31">
                  <c:v>0.50488094434300734</c:v>
                </c:pt>
                <c:pt idx="32">
                  <c:v>0.51403970321029036</c:v>
                </c:pt>
                <c:pt idx="33">
                  <c:v>0.50488094434300734</c:v>
                </c:pt>
                <c:pt idx="34">
                  <c:v>2.7605567004144405E-2</c:v>
                </c:pt>
                <c:pt idx="35">
                  <c:v>0.24464006200509303</c:v>
                </c:pt>
                <c:pt idx="36">
                  <c:v>-7.3140780535954519E-2</c:v>
                </c:pt>
                <c:pt idx="37">
                  <c:v>1.3476898601680443</c:v>
                </c:pt>
                <c:pt idx="38">
                  <c:v>0.5509774958716207</c:v>
                </c:pt>
                <c:pt idx="39">
                  <c:v>0.52350121926977522</c:v>
                </c:pt>
                <c:pt idx="40">
                  <c:v>1.7743250205306538E-3</c:v>
                </c:pt>
                <c:pt idx="41">
                  <c:v>-7.3844338467523585E-3</c:v>
                </c:pt>
                <c:pt idx="42">
                  <c:v>-5.3178228183160314E-2</c:v>
                </c:pt>
                <c:pt idx="43">
                  <c:v>0.42704371796989093</c:v>
                </c:pt>
                <c:pt idx="44">
                  <c:v>-0.90653317949164602</c:v>
                </c:pt>
                <c:pt idx="45">
                  <c:v>0.48111360271335357</c:v>
                </c:pt>
                <c:pt idx="46">
                  <c:v>-5.37017348286426E-2</c:v>
                </c:pt>
                <c:pt idx="47">
                  <c:v>0.55531493623453443</c:v>
                </c:pt>
                <c:pt idx="48">
                  <c:v>0.28332788802989484</c:v>
                </c:pt>
                <c:pt idx="49">
                  <c:v>0.27416912916261538</c:v>
                </c:pt>
                <c:pt idx="50">
                  <c:v>0.25585161142804935</c:v>
                </c:pt>
                <c:pt idx="51">
                  <c:v>-0.55095077431858286</c:v>
                </c:pt>
                <c:pt idx="52">
                  <c:v>0.48833298198599451</c:v>
                </c:pt>
                <c:pt idx="53">
                  <c:v>-0.52560916895648901</c:v>
                </c:pt>
                <c:pt idx="54">
                  <c:v>-2.6546198423396561E-2</c:v>
                </c:pt>
                <c:pt idx="55">
                  <c:v>-4.4863716157962585E-2</c:v>
                </c:pt>
                <c:pt idx="56">
                  <c:v>9.7969445321808735E-2</c:v>
                </c:pt>
                <c:pt idx="57">
                  <c:v>8.881068645452217E-2</c:v>
                </c:pt>
                <c:pt idx="58">
                  <c:v>0.27315239096305177</c:v>
                </c:pt>
                <c:pt idx="59">
                  <c:v>0.1565598459528772</c:v>
                </c:pt>
                <c:pt idx="60">
                  <c:v>-0.24117850612920932</c:v>
                </c:pt>
                <c:pt idx="61">
                  <c:v>0.78227539535257939</c:v>
                </c:pt>
                <c:pt idx="62">
                  <c:v>0.77311663648529638</c:v>
                </c:pt>
                <c:pt idx="63">
                  <c:v>-0.22788366139306149</c:v>
                </c:pt>
                <c:pt idx="64">
                  <c:v>4.8809443430073429E-3</c:v>
                </c:pt>
                <c:pt idx="65">
                  <c:v>-4.2778145242756693E-3</c:v>
                </c:pt>
                <c:pt idx="66">
                  <c:v>4.8809443430073429E-3</c:v>
                </c:pt>
                <c:pt idx="67">
                  <c:v>-2.2595332258838141E-2</c:v>
                </c:pt>
                <c:pt idx="68">
                  <c:v>0.25855047481308091</c:v>
                </c:pt>
                <c:pt idx="69">
                  <c:v>-3.1754091126121153E-2</c:v>
                </c:pt>
                <c:pt idx="70">
                  <c:v>0.53694944790180443</c:v>
                </c:pt>
                <c:pt idx="71">
                  <c:v>0.33212330294353976</c:v>
                </c:pt>
                <c:pt idx="72">
                  <c:v>0.24712338941794343</c:v>
                </c:pt>
                <c:pt idx="73">
                  <c:v>-0.42495560404121591</c:v>
                </c:pt>
                <c:pt idx="74">
                  <c:v>0.28457196037793864</c:v>
                </c:pt>
                <c:pt idx="75">
                  <c:v>0.55004468486180613</c:v>
                </c:pt>
                <c:pt idx="76">
                  <c:v>0.23778475376066233</c:v>
                </c:pt>
                <c:pt idx="77">
                  <c:v>3.9067776494276174E-2</c:v>
                </c:pt>
                <c:pt idx="78">
                  <c:v>0.29637515439173434</c:v>
                </c:pt>
                <c:pt idx="79">
                  <c:v>0.52597036758285576</c:v>
                </c:pt>
                <c:pt idx="80">
                  <c:v>-2.7162487693701109E-2</c:v>
                </c:pt>
                <c:pt idx="81">
                  <c:v>-5.4638764295546594E-2</c:v>
                </c:pt>
                <c:pt idx="82">
                  <c:v>0.18071324843996273</c:v>
                </c:pt>
                <c:pt idx="83">
                  <c:v>-9.1273799764671537E-2</c:v>
                </c:pt>
                <c:pt idx="84">
                  <c:v>0.15018738066271631</c:v>
                </c:pt>
                <c:pt idx="85">
                  <c:v>0.1410286217954333</c:v>
                </c:pt>
                <c:pt idx="86">
                  <c:v>-0.13095842640920452</c:v>
                </c:pt>
                <c:pt idx="87">
                  <c:v>3.9115747092445474E-2</c:v>
                </c:pt>
                <c:pt idx="88">
                  <c:v>-0.19835459423553914</c:v>
                </c:pt>
                <c:pt idx="89">
                  <c:v>0.34638670742355337</c:v>
                </c:pt>
                <c:pt idx="90">
                  <c:v>0.19416144372309496</c:v>
                </c:pt>
                <c:pt idx="91">
                  <c:v>4.6923382617068299E-2</c:v>
                </c:pt>
                <c:pt idx="92">
                  <c:v>1.9447106015222815E-2</c:v>
                </c:pt>
                <c:pt idx="93">
                  <c:v>-8.0291705866208929E-3</c:v>
                </c:pt>
                <c:pt idx="94">
                  <c:v>-2.9984535748567964E-2</c:v>
                </c:pt>
                <c:pt idx="95">
                  <c:v>-3.9143294615850976E-2</c:v>
                </c:pt>
                <c:pt idx="96">
                  <c:v>-0.55402247502524204</c:v>
                </c:pt>
                <c:pt idx="97">
                  <c:v>-0.46003269905728672</c:v>
                </c:pt>
                <c:pt idx="98">
                  <c:v>-0.2063631685872096</c:v>
                </c:pt>
                <c:pt idx="99">
                  <c:v>6.5240900351630771E-2</c:v>
                </c:pt>
                <c:pt idx="100">
                  <c:v>0.29143415421986241</c:v>
                </c:pt>
                <c:pt idx="101">
                  <c:v>-0.37091643064896829</c:v>
                </c:pt>
                <c:pt idx="102">
                  <c:v>-0.10159846227031011</c:v>
                </c:pt>
                <c:pt idx="103">
                  <c:v>0.1499305407047764</c:v>
                </c:pt>
                <c:pt idx="104">
                  <c:v>0.25736432684766264</c:v>
                </c:pt>
                <c:pt idx="105">
                  <c:v>0.52935137505229868</c:v>
                </c:pt>
                <c:pt idx="106">
                  <c:v>0.9359887474280697</c:v>
                </c:pt>
                <c:pt idx="107">
                  <c:v>0.44020871142378937</c:v>
                </c:pt>
                <c:pt idx="108">
                  <c:v>0.33870713243333483</c:v>
                </c:pt>
                <c:pt idx="109">
                  <c:v>0.32038961469877236</c:v>
                </c:pt>
                <c:pt idx="110">
                  <c:v>-0.2062692807547819</c:v>
                </c:pt>
                <c:pt idx="111">
                  <c:v>0.6591235056229241</c:v>
                </c:pt>
                <c:pt idx="112">
                  <c:v>0.11226458793631089</c:v>
                </c:pt>
                <c:pt idx="113">
                  <c:v>-0.16394021896373623</c:v>
                </c:pt>
                <c:pt idx="114">
                  <c:v>0.60317754013836478</c:v>
                </c:pt>
                <c:pt idx="115">
                  <c:v>0.50578518132298989</c:v>
                </c:pt>
                <c:pt idx="116">
                  <c:v>0.34950800966829121</c:v>
                </c:pt>
                <c:pt idx="117">
                  <c:v>5.9203443729089145E-2</c:v>
                </c:pt>
                <c:pt idx="118">
                  <c:v>-0.23110112221011114</c:v>
                </c:pt>
                <c:pt idx="119">
                  <c:v>-0.43897685834377675</c:v>
                </c:pt>
                <c:pt idx="120">
                  <c:v>7.7520961463651616E-2</c:v>
                </c:pt>
                <c:pt idx="121">
                  <c:v>0.23379813311835207</c:v>
                </c:pt>
                <c:pt idx="122">
                  <c:v>-0.11714410784848894</c:v>
                </c:pt>
                <c:pt idx="123">
                  <c:v>0.33524239988797078</c:v>
                </c:pt>
                <c:pt idx="124">
                  <c:v>-0.24601668062178383</c:v>
                </c:pt>
                <c:pt idx="125">
                  <c:v>-0.25517543948906329</c:v>
                </c:pt>
                <c:pt idx="126">
                  <c:v>-0.41960905323220565</c:v>
                </c:pt>
                <c:pt idx="127">
                  <c:v>-0.28265171609090878</c:v>
                </c:pt>
                <c:pt idx="128">
                  <c:v>-0.83883416254287013</c:v>
                </c:pt>
                <c:pt idx="129">
                  <c:v>-0.32233634273543821</c:v>
                </c:pt>
                <c:pt idx="130">
                  <c:v>-0.30096923382547125</c:v>
                </c:pt>
                <c:pt idx="131">
                  <c:v>-0.60348214980735904</c:v>
                </c:pt>
                <c:pt idx="132">
                  <c:v>-0.46223537625021471</c:v>
                </c:pt>
                <c:pt idx="133">
                  <c:v>-0.20856584578013759</c:v>
                </c:pt>
                <c:pt idx="134">
                  <c:v>-0.55746081235041345</c:v>
                </c:pt>
                <c:pt idx="135">
                  <c:v>-0.19024832804557512</c:v>
                </c:pt>
                <c:pt idx="136">
                  <c:v>-0.46223537625021471</c:v>
                </c:pt>
                <c:pt idx="137">
                  <c:v>-0.59714543899494643</c:v>
                </c:pt>
                <c:pt idx="138">
                  <c:v>2.9351375052298678E-2</c:v>
                </c:pt>
                <c:pt idx="139">
                  <c:v>1.6763638117403445E-2</c:v>
                </c:pt>
                <c:pt idx="140">
                  <c:v>-3.818891508628397E-2</c:v>
                </c:pt>
                <c:pt idx="141">
                  <c:v>-4.7347673953566982E-2</c:v>
                </c:pt>
                <c:pt idx="142">
                  <c:v>0.58252888930458013</c:v>
                </c:pt>
                <c:pt idx="143">
                  <c:v>-0.11549907323025721</c:v>
                </c:pt>
                <c:pt idx="144">
                  <c:v>0.13817045723981991</c:v>
                </c:pt>
                <c:pt idx="145">
                  <c:v>0.10764458946256816</c:v>
                </c:pt>
                <c:pt idx="146">
                  <c:v>0.36131411993264173</c:v>
                </c:pt>
                <c:pt idx="147">
                  <c:v>0.34299660219807926</c:v>
                </c:pt>
                <c:pt idx="148">
                  <c:v>0.33383784333079625</c:v>
                </c:pt>
                <c:pt idx="149">
                  <c:v>0.31552032559623377</c:v>
                </c:pt>
                <c:pt idx="150">
                  <c:v>0.30636156672895076</c:v>
                </c:pt>
                <c:pt idx="151">
                  <c:v>0.2972028078616713</c:v>
                </c:pt>
                <c:pt idx="152">
                  <c:v>0.28804404899438829</c:v>
                </c:pt>
                <c:pt idx="153">
                  <c:v>-0.21624542077035436</c:v>
                </c:pt>
                <c:pt idx="154">
                  <c:v>0.17656322733797047</c:v>
                </c:pt>
                <c:pt idx="155">
                  <c:v>0.16740446847068746</c:v>
                </c:pt>
                <c:pt idx="156">
                  <c:v>-0.59796282014323943</c:v>
                </c:pt>
                <c:pt idx="157">
                  <c:v>-0.59796282014323943</c:v>
                </c:pt>
                <c:pt idx="158">
                  <c:v>-0.43163779740362784</c:v>
                </c:pt>
                <c:pt idx="159">
                  <c:v>-0.23834620338759116</c:v>
                </c:pt>
                <c:pt idx="160">
                  <c:v>-7.3170011439209759E-2</c:v>
                </c:pt>
                <c:pt idx="161">
                  <c:v>0.21662724087471119</c:v>
                </c:pt>
                <c:pt idx="162">
                  <c:v>-0.28766222889003323</c:v>
                </c:pt>
                <c:pt idx="163">
                  <c:v>0.19830972314014872</c:v>
                </c:pt>
                <c:pt idx="164">
                  <c:v>0.17083344653830324</c:v>
                </c:pt>
                <c:pt idx="165">
                  <c:v>-0.56970527889384925</c:v>
                </c:pt>
                <c:pt idx="166">
                  <c:v>-0.59718155549569474</c:v>
                </c:pt>
                <c:pt idx="167">
                  <c:v>-0.10205084459822977</c:v>
                </c:pt>
                <c:pt idx="168">
                  <c:v>-0.64297534983210269</c:v>
                </c:pt>
                <c:pt idx="169">
                  <c:v>-0.17532091553648321</c:v>
                </c:pt>
                <c:pt idx="170">
                  <c:v>-0.22111470987289472</c:v>
                </c:pt>
                <c:pt idx="171">
                  <c:v>-0.5796453024086734</c:v>
                </c:pt>
                <c:pt idx="172">
                  <c:v>-0.4797856553860651</c:v>
                </c:pt>
                <c:pt idx="173">
                  <c:v>-5.7949215702981505E-2</c:v>
                </c:pt>
                <c:pt idx="174">
                  <c:v>-0.30511925492746705</c:v>
                </c:pt>
                <c:pt idx="175">
                  <c:v>-0.31427801379474651</c:v>
                </c:pt>
                <c:pt idx="176">
                  <c:v>-0.341754290396592</c:v>
                </c:pt>
                <c:pt idx="177">
                  <c:v>-0.58232877030649277</c:v>
                </c:pt>
                <c:pt idx="178">
                  <c:v>0.81030521449293147</c:v>
                </c:pt>
                <c:pt idx="179">
                  <c:v>-0.26505524139072634</c:v>
                </c:pt>
                <c:pt idx="180">
                  <c:v>-0.57710630313210309</c:v>
                </c:pt>
                <c:pt idx="181">
                  <c:v>-0.79544990416134986</c:v>
                </c:pt>
                <c:pt idx="182">
                  <c:v>-1.0888040612759564</c:v>
                </c:pt>
                <c:pt idx="183">
                  <c:v>-0.43427487647905494</c:v>
                </c:pt>
                <c:pt idx="184">
                  <c:v>-0.96072262748170623</c:v>
                </c:pt>
                <c:pt idx="185">
                  <c:v>-0.96988138634898569</c:v>
                </c:pt>
                <c:pt idx="186">
                  <c:v>-1.1921645573446806</c:v>
                </c:pt>
                <c:pt idx="187">
                  <c:v>-1.0422909655901105</c:v>
                </c:pt>
                <c:pt idx="188">
                  <c:v>-1.0514497244573899</c:v>
                </c:pt>
                <c:pt idx="189">
                  <c:v>-1.9733103644166015</c:v>
                </c:pt>
                <c:pt idx="190">
                  <c:v>-2.4117859888714737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B8-D44D-AC87-D4ADCF05F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898720"/>
        <c:axId val="1294902560"/>
      </c:scatterChart>
      <c:valAx>
        <c:axId val="129489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Region:DOC Alentejo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4902560"/>
        <c:crosses val="autoZero"/>
        <c:crossBetween val="midCat"/>
      </c:valAx>
      <c:valAx>
        <c:axId val="1294902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48987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Year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5'!$W$2:$W$192</c:f>
              <c:numCache>
                <c:formatCode>General</c:formatCode>
                <c:ptCount val="191"/>
              </c:numCache>
            </c:numRef>
          </c:xVal>
          <c:yVal>
            <c:numRef>
              <c:f>'Model 5'!$C$32:$C$222</c:f>
              <c:numCache>
                <c:formatCode>General</c:formatCode>
                <c:ptCount val="191"/>
                <c:pt idx="0">
                  <c:v>1.4277454828568317</c:v>
                </c:pt>
                <c:pt idx="1">
                  <c:v>0.57332960484665918</c:v>
                </c:pt>
                <c:pt idx="2">
                  <c:v>0.28302503890745712</c:v>
                </c:pt>
                <c:pt idx="3">
                  <c:v>-2.4461420887366003</c:v>
                </c:pt>
                <c:pt idx="4">
                  <c:v>9.5665994698951096E-2</c:v>
                </c:pt>
                <c:pt idx="5">
                  <c:v>0.47265301380045344</c:v>
                </c:pt>
                <c:pt idx="6">
                  <c:v>0.45433549606589096</c:v>
                </c:pt>
                <c:pt idx="7">
                  <c:v>-0.60003981301017362</c:v>
                </c:pt>
                <c:pt idx="8">
                  <c:v>0.54756811935693861</c:v>
                </c:pt>
                <c:pt idx="9">
                  <c:v>0.21146975908132859</c:v>
                </c:pt>
                <c:pt idx="10">
                  <c:v>-4.5664503934109035E-2</c:v>
                </c:pt>
                <c:pt idx="11">
                  <c:v>0.4094279651222692</c:v>
                </c:pt>
                <c:pt idx="12">
                  <c:v>0.39111044738770673</c:v>
                </c:pt>
                <c:pt idx="13">
                  <c:v>-0.16202240788885192</c:v>
                </c:pt>
                <c:pt idx="14">
                  <c:v>0.34531665305129877</c:v>
                </c:pt>
                <c:pt idx="15">
                  <c:v>0.32699913531673275</c:v>
                </c:pt>
                <c:pt idx="16">
                  <c:v>5.5012087112096708E-2</c:v>
                </c:pt>
                <c:pt idx="17">
                  <c:v>0.76501037029533236</c:v>
                </c:pt>
                <c:pt idx="18">
                  <c:v>-0.39517524643376234</c:v>
                </c:pt>
                <c:pt idx="19">
                  <c:v>0.17094088559471743</c:v>
                </c:pt>
                <c:pt idx="20">
                  <c:v>0.1526233678601514</c:v>
                </c:pt>
                <c:pt idx="21">
                  <c:v>0.40629289833022852</c:v>
                </c:pt>
                <c:pt idx="22">
                  <c:v>0.6525876133824049</c:v>
                </c:pt>
                <c:pt idx="23">
                  <c:v>0.3806005651777653</c:v>
                </c:pt>
                <c:pt idx="24">
                  <c:v>0.63427009564783887</c:v>
                </c:pt>
                <c:pt idx="25">
                  <c:v>0.88793962611791599</c:v>
                </c:pt>
                <c:pt idx="26">
                  <c:v>0.69052580159602073</c:v>
                </c:pt>
                <c:pt idx="27">
                  <c:v>0.66304952499417524</c:v>
                </c:pt>
                <c:pt idx="28">
                  <c:v>-4.5664503934109035E-2</c:v>
                </c:pt>
                <c:pt idx="29">
                  <c:v>0.51403970321029036</c:v>
                </c:pt>
                <c:pt idx="30">
                  <c:v>0.21279243495441946</c:v>
                </c:pt>
                <c:pt idx="31">
                  <c:v>0.50488094434300734</c:v>
                </c:pt>
                <c:pt idx="32">
                  <c:v>0.51403970321029036</c:v>
                </c:pt>
                <c:pt idx="33">
                  <c:v>0.50488094434300734</c:v>
                </c:pt>
                <c:pt idx="34">
                  <c:v>2.7605567004144405E-2</c:v>
                </c:pt>
                <c:pt idx="35">
                  <c:v>0.24464006200509303</c:v>
                </c:pt>
                <c:pt idx="36">
                  <c:v>-7.3140780535954519E-2</c:v>
                </c:pt>
                <c:pt idx="37">
                  <c:v>1.3476898601680443</c:v>
                </c:pt>
                <c:pt idx="38">
                  <c:v>0.5509774958716207</c:v>
                </c:pt>
                <c:pt idx="39">
                  <c:v>0.52350121926977522</c:v>
                </c:pt>
                <c:pt idx="40">
                  <c:v>1.7743250205306538E-3</c:v>
                </c:pt>
                <c:pt idx="41">
                  <c:v>-7.3844338467523585E-3</c:v>
                </c:pt>
                <c:pt idx="42">
                  <c:v>-5.3178228183160314E-2</c:v>
                </c:pt>
                <c:pt idx="43">
                  <c:v>0.42704371796989093</c:v>
                </c:pt>
                <c:pt idx="44">
                  <c:v>-0.90653317949164602</c:v>
                </c:pt>
                <c:pt idx="45">
                  <c:v>0.48111360271335357</c:v>
                </c:pt>
                <c:pt idx="46">
                  <c:v>-5.37017348286426E-2</c:v>
                </c:pt>
                <c:pt idx="47">
                  <c:v>0.55531493623453443</c:v>
                </c:pt>
                <c:pt idx="48">
                  <c:v>0.28332788802989484</c:v>
                </c:pt>
                <c:pt idx="49">
                  <c:v>0.27416912916261538</c:v>
                </c:pt>
                <c:pt idx="50">
                  <c:v>0.25585161142804935</c:v>
                </c:pt>
                <c:pt idx="51">
                  <c:v>-0.55095077431858286</c:v>
                </c:pt>
                <c:pt idx="52">
                  <c:v>0.48833298198599451</c:v>
                </c:pt>
                <c:pt idx="53">
                  <c:v>-0.52560916895648901</c:v>
                </c:pt>
                <c:pt idx="54">
                  <c:v>-2.6546198423396561E-2</c:v>
                </c:pt>
                <c:pt idx="55">
                  <c:v>-4.4863716157962585E-2</c:v>
                </c:pt>
                <c:pt idx="56">
                  <c:v>9.7969445321808735E-2</c:v>
                </c:pt>
                <c:pt idx="57">
                  <c:v>8.881068645452217E-2</c:v>
                </c:pt>
                <c:pt idx="58">
                  <c:v>0.27315239096305177</c:v>
                </c:pt>
                <c:pt idx="59">
                  <c:v>0.1565598459528772</c:v>
                </c:pt>
                <c:pt idx="60">
                  <c:v>-0.24117850612920932</c:v>
                </c:pt>
                <c:pt idx="61">
                  <c:v>0.78227539535257939</c:v>
                </c:pt>
                <c:pt idx="62">
                  <c:v>0.77311663648529638</c:v>
                </c:pt>
                <c:pt idx="63">
                  <c:v>-0.22788366139306149</c:v>
                </c:pt>
                <c:pt idx="64">
                  <c:v>4.8809443430073429E-3</c:v>
                </c:pt>
                <c:pt idx="65">
                  <c:v>-4.2778145242756693E-3</c:v>
                </c:pt>
                <c:pt idx="66">
                  <c:v>4.8809443430073429E-3</c:v>
                </c:pt>
                <c:pt idx="67">
                  <c:v>-2.2595332258838141E-2</c:v>
                </c:pt>
                <c:pt idx="68">
                  <c:v>0.25855047481308091</c:v>
                </c:pt>
                <c:pt idx="69">
                  <c:v>-3.1754091126121153E-2</c:v>
                </c:pt>
                <c:pt idx="70">
                  <c:v>0.53694944790180443</c:v>
                </c:pt>
                <c:pt idx="71">
                  <c:v>0.33212330294353976</c:v>
                </c:pt>
                <c:pt idx="72">
                  <c:v>0.24712338941794343</c:v>
                </c:pt>
                <c:pt idx="73">
                  <c:v>-0.42495560404121591</c:v>
                </c:pt>
                <c:pt idx="74">
                  <c:v>0.28457196037793864</c:v>
                </c:pt>
                <c:pt idx="75">
                  <c:v>0.55004468486180613</c:v>
                </c:pt>
                <c:pt idx="76">
                  <c:v>0.23778475376066233</c:v>
                </c:pt>
                <c:pt idx="77">
                  <c:v>3.9067776494276174E-2</c:v>
                </c:pt>
                <c:pt idx="78">
                  <c:v>0.29637515439173434</c:v>
                </c:pt>
                <c:pt idx="79">
                  <c:v>0.52597036758285576</c:v>
                </c:pt>
                <c:pt idx="80">
                  <c:v>-2.7162487693701109E-2</c:v>
                </c:pt>
                <c:pt idx="81">
                  <c:v>-5.4638764295546594E-2</c:v>
                </c:pt>
                <c:pt idx="82">
                  <c:v>0.18071324843996273</c:v>
                </c:pt>
                <c:pt idx="83">
                  <c:v>-9.1273799764671537E-2</c:v>
                </c:pt>
                <c:pt idx="84">
                  <c:v>0.15018738066271631</c:v>
                </c:pt>
                <c:pt idx="85">
                  <c:v>0.1410286217954333</c:v>
                </c:pt>
                <c:pt idx="86">
                  <c:v>-0.13095842640920452</c:v>
                </c:pt>
                <c:pt idx="87">
                  <c:v>3.9115747092445474E-2</c:v>
                </c:pt>
                <c:pt idx="88">
                  <c:v>-0.19835459423553914</c:v>
                </c:pt>
                <c:pt idx="89">
                  <c:v>0.34638670742355337</c:v>
                </c:pt>
                <c:pt idx="90">
                  <c:v>0.19416144372309496</c:v>
                </c:pt>
                <c:pt idx="91">
                  <c:v>4.6923382617068299E-2</c:v>
                </c:pt>
                <c:pt idx="92">
                  <c:v>1.9447106015222815E-2</c:v>
                </c:pt>
                <c:pt idx="93">
                  <c:v>-8.0291705866208929E-3</c:v>
                </c:pt>
                <c:pt idx="94">
                  <c:v>-2.9984535748567964E-2</c:v>
                </c:pt>
                <c:pt idx="95">
                  <c:v>-3.9143294615850976E-2</c:v>
                </c:pt>
                <c:pt idx="96">
                  <c:v>-0.55402247502524204</c:v>
                </c:pt>
                <c:pt idx="97">
                  <c:v>-0.46003269905728672</c:v>
                </c:pt>
                <c:pt idx="98">
                  <c:v>-0.2063631685872096</c:v>
                </c:pt>
                <c:pt idx="99">
                  <c:v>6.5240900351630771E-2</c:v>
                </c:pt>
                <c:pt idx="100">
                  <c:v>0.29143415421986241</c:v>
                </c:pt>
                <c:pt idx="101">
                  <c:v>-0.37091643064896829</c:v>
                </c:pt>
                <c:pt idx="102">
                  <c:v>-0.10159846227031011</c:v>
                </c:pt>
                <c:pt idx="103">
                  <c:v>0.1499305407047764</c:v>
                </c:pt>
                <c:pt idx="104">
                  <c:v>0.25736432684766264</c:v>
                </c:pt>
                <c:pt idx="105">
                  <c:v>0.52935137505229868</c:v>
                </c:pt>
                <c:pt idx="106">
                  <c:v>0.9359887474280697</c:v>
                </c:pt>
                <c:pt idx="107">
                  <c:v>0.44020871142378937</c:v>
                </c:pt>
                <c:pt idx="108">
                  <c:v>0.33870713243333483</c:v>
                </c:pt>
                <c:pt idx="109">
                  <c:v>0.32038961469877236</c:v>
                </c:pt>
                <c:pt idx="110">
                  <c:v>-0.2062692807547819</c:v>
                </c:pt>
                <c:pt idx="111">
                  <c:v>0.6591235056229241</c:v>
                </c:pt>
                <c:pt idx="112">
                  <c:v>0.11226458793631089</c:v>
                </c:pt>
                <c:pt idx="113">
                  <c:v>-0.16394021896373623</c:v>
                </c:pt>
                <c:pt idx="114">
                  <c:v>0.60317754013836478</c:v>
                </c:pt>
                <c:pt idx="115">
                  <c:v>0.50578518132298989</c:v>
                </c:pt>
                <c:pt idx="116">
                  <c:v>0.34950800966829121</c:v>
                </c:pt>
                <c:pt idx="117">
                  <c:v>5.9203443729089145E-2</c:v>
                </c:pt>
                <c:pt idx="118">
                  <c:v>-0.23110112221011114</c:v>
                </c:pt>
                <c:pt idx="119">
                  <c:v>-0.43897685834377675</c:v>
                </c:pt>
                <c:pt idx="120">
                  <c:v>7.7520961463651616E-2</c:v>
                </c:pt>
                <c:pt idx="121">
                  <c:v>0.23379813311835207</c:v>
                </c:pt>
                <c:pt idx="122">
                  <c:v>-0.11714410784848894</c:v>
                </c:pt>
                <c:pt idx="123">
                  <c:v>0.33524239988797078</c:v>
                </c:pt>
                <c:pt idx="124">
                  <c:v>-0.24601668062178383</c:v>
                </c:pt>
                <c:pt idx="125">
                  <c:v>-0.25517543948906329</c:v>
                </c:pt>
                <c:pt idx="126">
                  <c:v>-0.41960905323220565</c:v>
                </c:pt>
                <c:pt idx="127">
                  <c:v>-0.28265171609090878</c:v>
                </c:pt>
                <c:pt idx="128">
                  <c:v>-0.83883416254287013</c:v>
                </c:pt>
                <c:pt idx="129">
                  <c:v>-0.32233634273543821</c:v>
                </c:pt>
                <c:pt idx="130">
                  <c:v>-0.30096923382547125</c:v>
                </c:pt>
                <c:pt idx="131">
                  <c:v>-0.60348214980735904</c:v>
                </c:pt>
                <c:pt idx="132">
                  <c:v>-0.46223537625021471</c:v>
                </c:pt>
                <c:pt idx="133">
                  <c:v>-0.20856584578013759</c:v>
                </c:pt>
                <c:pt idx="134">
                  <c:v>-0.55746081235041345</c:v>
                </c:pt>
                <c:pt idx="135">
                  <c:v>-0.19024832804557512</c:v>
                </c:pt>
                <c:pt idx="136">
                  <c:v>-0.46223537625021471</c:v>
                </c:pt>
                <c:pt idx="137">
                  <c:v>-0.59714543899494643</c:v>
                </c:pt>
                <c:pt idx="138">
                  <c:v>2.9351375052298678E-2</c:v>
                </c:pt>
                <c:pt idx="139">
                  <c:v>1.6763638117403445E-2</c:v>
                </c:pt>
                <c:pt idx="140">
                  <c:v>-3.818891508628397E-2</c:v>
                </c:pt>
                <c:pt idx="141">
                  <c:v>-4.7347673953566982E-2</c:v>
                </c:pt>
                <c:pt idx="142">
                  <c:v>0.58252888930458013</c:v>
                </c:pt>
                <c:pt idx="143">
                  <c:v>-0.11549907323025721</c:v>
                </c:pt>
                <c:pt idx="144">
                  <c:v>0.13817045723981991</c:v>
                </c:pt>
                <c:pt idx="145">
                  <c:v>0.10764458946256816</c:v>
                </c:pt>
                <c:pt idx="146">
                  <c:v>0.36131411993264173</c:v>
                </c:pt>
                <c:pt idx="147">
                  <c:v>0.34299660219807926</c:v>
                </c:pt>
                <c:pt idx="148">
                  <c:v>0.33383784333079625</c:v>
                </c:pt>
                <c:pt idx="149">
                  <c:v>0.31552032559623377</c:v>
                </c:pt>
                <c:pt idx="150">
                  <c:v>0.30636156672895076</c:v>
                </c:pt>
                <c:pt idx="151">
                  <c:v>0.2972028078616713</c:v>
                </c:pt>
                <c:pt idx="152">
                  <c:v>0.28804404899438829</c:v>
                </c:pt>
                <c:pt idx="153">
                  <c:v>-0.21624542077035436</c:v>
                </c:pt>
                <c:pt idx="154">
                  <c:v>0.17656322733797047</c:v>
                </c:pt>
                <c:pt idx="155">
                  <c:v>0.16740446847068746</c:v>
                </c:pt>
                <c:pt idx="156">
                  <c:v>-0.59796282014323943</c:v>
                </c:pt>
                <c:pt idx="157">
                  <c:v>-0.59796282014323943</c:v>
                </c:pt>
                <c:pt idx="158">
                  <c:v>-0.43163779740362784</c:v>
                </c:pt>
                <c:pt idx="159">
                  <c:v>-0.23834620338759116</c:v>
                </c:pt>
                <c:pt idx="160">
                  <c:v>-7.3170011439209759E-2</c:v>
                </c:pt>
                <c:pt idx="161">
                  <c:v>0.21662724087471119</c:v>
                </c:pt>
                <c:pt idx="162">
                  <c:v>-0.28766222889003323</c:v>
                </c:pt>
                <c:pt idx="163">
                  <c:v>0.19830972314014872</c:v>
                </c:pt>
                <c:pt idx="164">
                  <c:v>0.17083344653830324</c:v>
                </c:pt>
                <c:pt idx="165">
                  <c:v>-0.56970527889384925</c:v>
                </c:pt>
                <c:pt idx="166">
                  <c:v>-0.59718155549569474</c:v>
                </c:pt>
                <c:pt idx="167">
                  <c:v>-0.10205084459822977</c:v>
                </c:pt>
                <c:pt idx="168">
                  <c:v>-0.64297534983210269</c:v>
                </c:pt>
                <c:pt idx="169">
                  <c:v>-0.17532091553648321</c:v>
                </c:pt>
                <c:pt idx="170">
                  <c:v>-0.22111470987289472</c:v>
                </c:pt>
                <c:pt idx="171">
                  <c:v>-0.5796453024086734</c:v>
                </c:pt>
                <c:pt idx="172">
                  <c:v>-0.4797856553860651</c:v>
                </c:pt>
                <c:pt idx="173">
                  <c:v>-5.7949215702981505E-2</c:v>
                </c:pt>
                <c:pt idx="174">
                  <c:v>-0.30511925492746705</c:v>
                </c:pt>
                <c:pt idx="175">
                  <c:v>-0.31427801379474651</c:v>
                </c:pt>
                <c:pt idx="176">
                  <c:v>-0.341754290396592</c:v>
                </c:pt>
                <c:pt idx="177">
                  <c:v>-0.58232877030649277</c:v>
                </c:pt>
                <c:pt idx="178">
                  <c:v>0.81030521449293147</c:v>
                </c:pt>
                <c:pt idx="179">
                  <c:v>-0.26505524139072634</c:v>
                </c:pt>
                <c:pt idx="180">
                  <c:v>-0.57710630313210309</c:v>
                </c:pt>
                <c:pt idx="181">
                  <c:v>-0.79544990416134986</c:v>
                </c:pt>
                <c:pt idx="182">
                  <c:v>-1.0888040612759564</c:v>
                </c:pt>
                <c:pt idx="183">
                  <c:v>-0.43427487647905494</c:v>
                </c:pt>
                <c:pt idx="184">
                  <c:v>-0.96072262748170623</c:v>
                </c:pt>
                <c:pt idx="185">
                  <c:v>-0.96988138634898569</c:v>
                </c:pt>
                <c:pt idx="186">
                  <c:v>-1.1921645573446806</c:v>
                </c:pt>
                <c:pt idx="187">
                  <c:v>-1.0422909655901105</c:v>
                </c:pt>
                <c:pt idx="188">
                  <c:v>-1.0514497244573899</c:v>
                </c:pt>
                <c:pt idx="189">
                  <c:v>-1.9733103644166015</c:v>
                </c:pt>
                <c:pt idx="190">
                  <c:v>-2.4117859888714737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B3-9E45-A736-45B6484A9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143264"/>
        <c:axId val="1294919632"/>
      </c:scatterChart>
      <c:valAx>
        <c:axId val="129414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4919632"/>
        <c:crosses val="autoZero"/>
        <c:crossBetween val="midCat"/>
      </c:valAx>
      <c:valAx>
        <c:axId val="1294919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41432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Color:Red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5'!$X$2:$X$192</c:f>
              <c:numCache>
                <c:formatCode>General</c:formatCode>
                <c:ptCount val="191"/>
              </c:numCache>
            </c:numRef>
          </c:xVal>
          <c:yVal>
            <c:numRef>
              <c:f>'Model 5'!$C$32:$C$222</c:f>
              <c:numCache>
                <c:formatCode>General</c:formatCode>
                <c:ptCount val="191"/>
                <c:pt idx="0">
                  <c:v>1.4277454828568317</c:v>
                </c:pt>
                <c:pt idx="1">
                  <c:v>0.57332960484665918</c:v>
                </c:pt>
                <c:pt idx="2">
                  <c:v>0.28302503890745712</c:v>
                </c:pt>
                <c:pt idx="3">
                  <c:v>-2.4461420887366003</c:v>
                </c:pt>
                <c:pt idx="4">
                  <c:v>9.5665994698951096E-2</c:v>
                </c:pt>
                <c:pt idx="5">
                  <c:v>0.47265301380045344</c:v>
                </c:pt>
                <c:pt idx="6">
                  <c:v>0.45433549606589096</c:v>
                </c:pt>
                <c:pt idx="7">
                  <c:v>-0.60003981301017362</c:v>
                </c:pt>
                <c:pt idx="8">
                  <c:v>0.54756811935693861</c:v>
                </c:pt>
                <c:pt idx="9">
                  <c:v>0.21146975908132859</c:v>
                </c:pt>
                <c:pt idx="10">
                  <c:v>-4.5664503934109035E-2</c:v>
                </c:pt>
                <c:pt idx="11">
                  <c:v>0.4094279651222692</c:v>
                </c:pt>
                <c:pt idx="12">
                  <c:v>0.39111044738770673</c:v>
                </c:pt>
                <c:pt idx="13">
                  <c:v>-0.16202240788885192</c:v>
                </c:pt>
                <c:pt idx="14">
                  <c:v>0.34531665305129877</c:v>
                </c:pt>
                <c:pt idx="15">
                  <c:v>0.32699913531673275</c:v>
                </c:pt>
                <c:pt idx="16">
                  <c:v>5.5012087112096708E-2</c:v>
                </c:pt>
                <c:pt idx="17">
                  <c:v>0.76501037029533236</c:v>
                </c:pt>
                <c:pt idx="18">
                  <c:v>-0.39517524643376234</c:v>
                </c:pt>
                <c:pt idx="19">
                  <c:v>0.17094088559471743</c:v>
                </c:pt>
                <c:pt idx="20">
                  <c:v>0.1526233678601514</c:v>
                </c:pt>
                <c:pt idx="21">
                  <c:v>0.40629289833022852</c:v>
                </c:pt>
                <c:pt idx="22">
                  <c:v>0.6525876133824049</c:v>
                </c:pt>
                <c:pt idx="23">
                  <c:v>0.3806005651777653</c:v>
                </c:pt>
                <c:pt idx="24">
                  <c:v>0.63427009564783887</c:v>
                </c:pt>
                <c:pt idx="25">
                  <c:v>0.88793962611791599</c:v>
                </c:pt>
                <c:pt idx="26">
                  <c:v>0.69052580159602073</c:v>
                </c:pt>
                <c:pt idx="27">
                  <c:v>0.66304952499417524</c:v>
                </c:pt>
                <c:pt idx="28">
                  <c:v>-4.5664503934109035E-2</c:v>
                </c:pt>
                <c:pt idx="29">
                  <c:v>0.51403970321029036</c:v>
                </c:pt>
                <c:pt idx="30">
                  <c:v>0.21279243495441946</c:v>
                </c:pt>
                <c:pt idx="31">
                  <c:v>0.50488094434300734</c:v>
                </c:pt>
                <c:pt idx="32">
                  <c:v>0.51403970321029036</c:v>
                </c:pt>
                <c:pt idx="33">
                  <c:v>0.50488094434300734</c:v>
                </c:pt>
                <c:pt idx="34">
                  <c:v>2.7605567004144405E-2</c:v>
                </c:pt>
                <c:pt idx="35">
                  <c:v>0.24464006200509303</c:v>
                </c:pt>
                <c:pt idx="36">
                  <c:v>-7.3140780535954519E-2</c:v>
                </c:pt>
                <c:pt idx="37">
                  <c:v>1.3476898601680443</c:v>
                </c:pt>
                <c:pt idx="38">
                  <c:v>0.5509774958716207</c:v>
                </c:pt>
                <c:pt idx="39">
                  <c:v>0.52350121926977522</c:v>
                </c:pt>
                <c:pt idx="40">
                  <c:v>1.7743250205306538E-3</c:v>
                </c:pt>
                <c:pt idx="41">
                  <c:v>-7.3844338467523585E-3</c:v>
                </c:pt>
                <c:pt idx="42">
                  <c:v>-5.3178228183160314E-2</c:v>
                </c:pt>
                <c:pt idx="43">
                  <c:v>0.42704371796989093</c:v>
                </c:pt>
                <c:pt idx="44">
                  <c:v>-0.90653317949164602</c:v>
                </c:pt>
                <c:pt idx="45">
                  <c:v>0.48111360271335357</c:v>
                </c:pt>
                <c:pt idx="46">
                  <c:v>-5.37017348286426E-2</c:v>
                </c:pt>
                <c:pt idx="47">
                  <c:v>0.55531493623453443</c:v>
                </c:pt>
                <c:pt idx="48">
                  <c:v>0.28332788802989484</c:v>
                </c:pt>
                <c:pt idx="49">
                  <c:v>0.27416912916261538</c:v>
                </c:pt>
                <c:pt idx="50">
                  <c:v>0.25585161142804935</c:v>
                </c:pt>
                <c:pt idx="51">
                  <c:v>-0.55095077431858286</c:v>
                </c:pt>
                <c:pt idx="52">
                  <c:v>0.48833298198599451</c:v>
                </c:pt>
                <c:pt idx="53">
                  <c:v>-0.52560916895648901</c:v>
                </c:pt>
                <c:pt idx="54">
                  <c:v>-2.6546198423396561E-2</c:v>
                </c:pt>
                <c:pt idx="55">
                  <c:v>-4.4863716157962585E-2</c:v>
                </c:pt>
                <c:pt idx="56">
                  <c:v>9.7969445321808735E-2</c:v>
                </c:pt>
                <c:pt idx="57">
                  <c:v>8.881068645452217E-2</c:v>
                </c:pt>
                <c:pt idx="58">
                  <c:v>0.27315239096305177</c:v>
                </c:pt>
                <c:pt idx="59">
                  <c:v>0.1565598459528772</c:v>
                </c:pt>
                <c:pt idx="60">
                  <c:v>-0.24117850612920932</c:v>
                </c:pt>
                <c:pt idx="61">
                  <c:v>0.78227539535257939</c:v>
                </c:pt>
                <c:pt idx="62">
                  <c:v>0.77311663648529638</c:v>
                </c:pt>
                <c:pt idx="63">
                  <c:v>-0.22788366139306149</c:v>
                </c:pt>
                <c:pt idx="64">
                  <c:v>4.8809443430073429E-3</c:v>
                </c:pt>
                <c:pt idx="65">
                  <c:v>-4.2778145242756693E-3</c:v>
                </c:pt>
                <c:pt idx="66">
                  <c:v>4.8809443430073429E-3</c:v>
                </c:pt>
                <c:pt idx="67">
                  <c:v>-2.2595332258838141E-2</c:v>
                </c:pt>
                <c:pt idx="68">
                  <c:v>0.25855047481308091</c:v>
                </c:pt>
                <c:pt idx="69">
                  <c:v>-3.1754091126121153E-2</c:v>
                </c:pt>
                <c:pt idx="70">
                  <c:v>0.53694944790180443</c:v>
                </c:pt>
                <c:pt idx="71">
                  <c:v>0.33212330294353976</c:v>
                </c:pt>
                <c:pt idx="72">
                  <c:v>0.24712338941794343</c:v>
                </c:pt>
                <c:pt idx="73">
                  <c:v>-0.42495560404121591</c:v>
                </c:pt>
                <c:pt idx="74">
                  <c:v>0.28457196037793864</c:v>
                </c:pt>
                <c:pt idx="75">
                  <c:v>0.55004468486180613</c:v>
                </c:pt>
                <c:pt idx="76">
                  <c:v>0.23778475376066233</c:v>
                </c:pt>
                <c:pt idx="77">
                  <c:v>3.9067776494276174E-2</c:v>
                </c:pt>
                <c:pt idx="78">
                  <c:v>0.29637515439173434</c:v>
                </c:pt>
                <c:pt idx="79">
                  <c:v>0.52597036758285576</c:v>
                </c:pt>
                <c:pt idx="80">
                  <c:v>-2.7162487693701109E-2</c:v>
                </c:pt>
                <c:pt idx="81">
                  <c:v>-5.4638764295546594E-2</c:v>
                </c:pt>
                <c:pt idx="82">
                  <c:v>0.18071324843996273</c:v>
                </c:pt>
                <c:pt idx="83">
                  <c:v>-9.1273799764671537E-2</c:v>
                </c:pt>
                <c:pt idx="84">
                  <c:v>0.15018738066271631</c:v>
                </c:pt>
                <c:pt idx="85">
                  <c:v>0.1410286217954333</c:v>
                </c:pt>
                <c:pt idx="86">
                  <c:v>-0.13095842640920452</c:v>
                </c:pt>
                <c:pt idx="87">
                  <c:v>3.9115747092445474E-2</c:v>
                </c:pt>
                <c:pt idx="88">
                  <c:v>-0.19835459423553914</c:v>
                </c:pt>
                <c:pt idx="89">
                  <c:v>0.34638670742355337</c:v>
                </c:pt>
                <c:pt idx="90">
                  <c:v>0.19416144372309496</c:v>
                </c:pt>
                <c:pt idx="91">
                  <c:v>4.6923382617068299E-2</c:v>
                </c:pt>
                <c:pt idx="92">
                  <c:v>1.9447106015222815E-2</c:v>
                </c:pt>
                <c:pt idx="93">
                  <c:v>-8.0291705866208929E-3</c:v>
                </c:pt>
                <c:pt idx="94">
                  <c:v>-2.9984535748567964E-2</c:v>
                </c:pt>
                <c:pt idx="95">
                  <c:v>-3.9143294615850976E-2</c:v>
                </c:pt>
                <c:pt idx="96">
                  <c:v>-0.55402247502524204</c:v>
                </c:pt>
                <c:pt idx="97">
                  <c:v>-0.46003269905728672</c:v>
                </c:pt>
                <c:pt idx="98">
                  <c:v>-0.2063631685872096</c:v>
                </c:pt>
                <c:pt idx="99">
                  <c:v>6.5240900351630771E-2</c:v>
                </c:pt>
                <c:pt idx="100">
                  <c:v>0.29143415421986241</c:v>
                </c:pt>
                <c:pt idx="101">
                  <c:v>-0.37091643064896829</c:v>
                </c:pt>
                <c:pt idx="102">
                  <c:v>-0.10159846227031011</c:v>
                </c:pt>
                <c:pt idx="103">
                  <c:v>0.1499305407047764</c:v>
                </c:pt>
                <c:pt idx="104">
                  <c:v>0.25736432684766264</c:v>
                </c:pt>
                <c:pt idx="105">
                  <c:v>0.52935137505229868</c:v>
                </c:pt>
                <c:pt idx="106">
                  <c:v>0.9359887474280697</c:v>
                </c:pt>
                <c:pt idx="107">
                  <c:v>0.44020871142378937</c:v>
                </c:pt>
                <c:pt idx="108">
                  <c:v>0.33870713243333483</c:v>
                </c:pt>
                <c:pt idx="109">
                  <c:v>0.32038961469877236</c:v>
                </c:pt>
                <c:pt idx="110">
                  <c:v>-0.2062692807547819</c:v>
                </c:pt>
                <c:pt idx="111">
                  <c:v>0.6591235056229241</c:v>
                </c:pt>
                <c:pt idx="112">
                  <c:v>0.11226458793631089</c:v>
                </c:pt>
                <c:pt idx="113">
                  <c:v>-0.16394021896373623</c:v>
                </c:pt>
                <c:pt idx="114">
                  <c:v>0.60317754013836478</c:v>
                </c:pt>
                <c:pt idx="115">
                  <c:v>0.50578518132298989</c:v>
                </c:pt>
                <c:pt idx="116">
                  <c:v>0.34950800966829121</c:v>
                </c:pt>
                <c:pt idx="117">
                  <c:v>5.9203443729089145E-2</c:v>
                </c:pt>
                <c:pt idx="118">
                  <c:v>-0.23110112221011114</c:v>
                </c:pt>
                <c:pt idx="119">
                  <c:v>-0.43897685834377675</c:v>
                </c:pt>
                <c:pt idx="120">
                  <c:v>7.7520961463651616E-2</c:v>
                </c:pt>
                <c:pt idx="121">
                  <c:v>0.23379813311835207</c:v>
                </c:pt>
                <c:pt idx="122">
                  <c:v>-0.11714410784848894</c:v>
                </c:pt>
                <c:pt idx="123">
                  <c:v>0.33524239988797078</c:v>
                </c:pt>
                <c:pt idx="124">
                  <c:v>-0.24601668062178383</c:v>
                </c:pt>
                <c:pt idx="125">
                  <c:v>-0.25517543948906329</c:v>
                </c:pt>
                <c:pt idx="126">
                  <c:v>-0.41960905323220565</c:v>
                </c:pt>
                <c:pt idx="127">
                  <c:v>-0.28265171609090878</c:v>
                </c:pt>
                <c:pt idx="128">
                  <c:v>-0.83883416254287013</c:v>
                </c:pt>
                <c:pt idx="129">
                  <c:v>-0.32233634273543821</c:v>
                </c:pt>
                <c:pt idx="130">
                  <c:v>-0.30096923382547125</c:v>
                </c:pt>
                <c:pt idx="131">
                  <c:v>-0.60348214980735904</c:v>
                </c:pt>
                <c:pt idx="132">
                  <c:v>-0.46223537625021471</c:v>
                </c:pt>
                <c:pt idx="133">
                  <c:v>-0.20856584578013759</c:v>
                </c:pt>
                <c:pt idx="134">
                  <c:v>-0.55746081235041345</c:v>
                </c:pt>
                <c:pt idx="135">
                  <c:v>-0.19024832804557512</c:v>
                </c:pt>
                <c:pt idx="136">
                  <c:v>-0.46223537625021471</c:v>
                </c:pt>
                <c:pt idx="137">
                  <c:v>-0.59714543899494643</c:v>
                </c:pt>
                <c:pt idx="138">
                  <c:v>2.9351375052298678E-2</c:v>
                </c:pt>
                <c:pt idx="139">
                  <c:v>1.6763638117403445E-2</c:v>
                </c:pt>
                <c:pt idx="140">
                  <c:v>-3.818891508628397E-2</c:v>
                </c:pt>
                <c:pt idx="141">
                  <c:v>-4.7347673953566982E-2</c:v>
                </c:pt>
                <c:pt idx="142">
                  <c:v>0.58252888930458013</c:v>
                </c:pt>
                <c:pt idx="143">
                  <c:v>-0.11549907323025721</c:v>
                </c:pt>
                <c:pt idx="144">
                  <c:v>0.13817045723981991</c:v>
                </c:pt>
                <c:pt idx="145">
                  <c:v>0.10764458946256816</c:v>
                </c:pt>
                <c:pt idx="146">
                  <c:v>0.36131411993264173</c:v>
                </c:pt>
                <c:pt idx="147">
                  <c:v>0.34299660219807926</c:v>
                </c:pt>
                <c:pt idx="148">
                  <c:v>0.33383784333079625</c:v>
                </c:pt>
                <c:pt idx="149">
                  <c:v>0.31552032559623377</c:v>
                </c:pt>
                <c:pt idx="150">
                  <c:v>0.30636156672895076</c:v>
                </c:pt>
                <c:pt idx="151">
                  <c:v>0.2972028078616713</c:v>
                </c:pt>
                <c:pt idx="152">
                  <c:v>0.28804404899438829</c:v>
                </c:pt>
                <c:pt idx="153">
                  <c:v>-0.21624542077035436</c:v>
                </c:pt>
                <c:pt idx="154">
                  <c:v>0.17656322733797047</c:v>
                </c:pt>
                <c:pt idx="155">
                  <c:v>0.16740446847068746</c:v>
                </c:pt>
                <c:pt idx="156">
                  <c:v>-0.59796282014323943</c:v>
                </c:pt>
                <c:pt idx="157">
                  <c:v>-0.59796282014323943</c:v>
                </c:pt>
                <c:pt idx="158">
                  <c:v>-0.43163779740362784</c:v>
                </c:pt>
                <c:pt idx="159">
                  <c:v>-0.23834620338759116</c:v>
                </c:pt>
                <c:pt idx="160">
                  <c:v>-7.3170011439209759E-2</c:v>
                </c:pt>
                <c:pt idx="161">
                  <c:v>0.21662724087471119</c:v>
                </c:pt>
                <c:pt idx="162">
                  <c:v>-0.28766222889003323</c:v>
                </c:pt>
                <c:pt idx="163">
                  <c:v>0.19830972314014872</c:v>
                </c:pt>
                <c:pt idx="164">
                  <c:v>0.17083344653830324</c:v>
                </c:pt>
                <c:pt idx="165">
                  <c:v>-0.56970527889384925</c:v>
                </c:pt>
                <c:pt idx="166">
                  <c:v>-0.59718155549569474</c:v>
                </c:pt>
                <c:pt idx="167">
                  <c:v>-0.10205084459822977</c:v>
                </c:pt>
                <c:pt idx="168">
                  <c:v>-0.64297534983210269</c:v>
                </c:pt>
                <c:pt idx="169">
                  <c:v>-0.17532091553648321</c:v>
                </c:pt>
                <c:pt idx="170">
                  <c:v>-0.22111470987289472</c:v>
                </c:pt>
                <c:pt idx="171">
                  <c:v>-0.5796453024086734</c:v>
                </c:pt>
                <c:pt idx="172">
                  <c:v>-0.4797856553860651</c:v>
                </c:pt>
                <c:pt idx="173">
                  <c:v>-5.7949215702981505E-2</c:v>
                </c:pt>
                <c:pt idx="174">
                  <c:v>-0.30511925492746705</c:v>
                </c:pt>
                <c:pt idx="175">
                  <c:v>-0.31427801379474651</c:v>
                </c:pt>
                <c:pt idx="176">
                  <c:v>-0.341754290396592</c:v>
                </c:pt>
                <c:pt idx="177">
                  <c:v>-0.58232877030649277</c:v>
                </c:pt>
                <c:pt idx="178">
                  <c:v>0.81030521449293147</c:v>
                </c:pt>
                <c:pt idx="179">
                  <c:v>-0.26505524139072634</c:v>
                </c:pt>
                <c:pt idx="180">
                  <c:v>-0.57710630313210309</c:v>
                </c:pt>
                <c:pt idx="181">
                  <c:v>-0.79544990416134986</c:v>
                </c:pt>
                <c:pt idx="182">
                  <c:v>-1.0888040612759564</c:v>
                </c:pt>
                <c:pt idx="183">
                  <c:v>-0.43427487647905494</c:v>
                </c:pt>
                <c:pt idx="184">
                  <c:v>-0.96072262748170623</c:v>
                </c:pt>
                <c:pt idx="185">
                  <c:v>-0.96988138634898569</c:v>
                </c:pt>
                <c:pt idx="186">
                  <c:v>-1.1921645573446806</c:v>
                </c:pt>
                <c:pt idx="187">
                  <c:v>-1.0422909655901105</c:v>
                </c:pt>
                <c:pt idx="188">
                  <c:v>-1.0514497244573899</c:v>
                </c:pt>
                <c:pt idx="189">
                  <c:v>-1.9733103644166015</c:v>
                </c:pt>
                <c:pt idx="190">
                  <c:v>-2.4117859888714737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4F-9D43-93A1-82694E35A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196176"/>
        <c:axId val="1295197824"/>
      </c:scatterChart>
      <c:valAx>
        <c:axId val="129519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Color:Red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5197824"/>
        <c:crosses val="autoZero"/>
        <c:crossBetween val="midCat"/>
      </c:valAx>
      <c:valAx>
        <c:axId val="1295197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51961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AlcoholPercentage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5'!$Y$2:$Y$192</c:f>
              <c:numCache>
                <c:formatCode>General</c:formatCode>
                <c:ptCount val="191"/>
              </c:numCache>
            </c:numRef>
          </c:xVal>
          <c:yVal>
            <c:numRef>
              <c:f>'Model 5'!$C$32:$C$222</c:f>
              <c:numCache>
                <c:formatCode>General</c:formatCode>
                <c:ptCount val="191"/>
                <c:pt idx="0">
                  <c:v>1.4277454828568317</c:v>
                </c:pt>
                <c:pt idx="1">
                  <c:v>0.57332960484665918</c:v>
                </c:pt>
                <c:pt idx="2">
                  <c:v>0.28302503890745712</c:v>
                </c:pt>
                <c:pt idx="3">
                  <c:v>-2.4461420887366003</c:v>
                </c:pt>
                <c:pt idx="4">
                  <c:v>9.5665994698951096E-2</c:v>
                </c:pt>
                <c:pt idx="5">
                  <c:v>0.47265301380045344</c:v>
                </c:pt>
                <c:pt idx="6">
                  <c:v>0.45433549606589096</c:v>
                </c:pt>
                <c:pt idx="7">
                  <c:v>-0.60003981301017362</c:v>
                </c:pt>
                <c:pt idx="8">
                  <c:v>0.54756811935693861</c:v>
                </c:pt>
                <c:pt idx="9">
                  <c:v>0.21146975908132859</c:v>
                </c:pt>
                <c:pt idx="10">
                  <c:v>-4.5664503934109035E-2</c:v>
                </c:pt>
                <c:pt idx="11">
                  <c:v>0.4094279651222692</c:v>
                </c:pt>
                <c:pt idx="12">
                  <c:v>0.39111044738770673</c:v>
                </c:pt>
                <c:pt idx="13">
                  <c:v>-0.16202240788885192</c:v>
                </c:pt>
                <c:pt idx="14">
                  <c:v>0.34531665305129877</c:v>
                </c:pt>
                <c:pt idx="15">
                  <c:v>0.32699913531673275</c:v>
                </c:pt>
                <c:pt idx="16">
                  <c:v>5.5012087112096708E-2</c:v>
                </c:pt>
                <c:pt idx="17">
                  <c:v>0.76501037029533236</c:v>
                </c:pt>
                <c:pt idx="18">
                  <c:v>-0.39517524643376234</c:v>
                </c:pt>
                <c:pt idx="19">
                  <c:v>0.17094088559471743</c:v>
                </c:pt>
                <c:pt idx="20">
                  <c:v>0.1526233678601514</c:v>
                </c:pt>
                <c:pt idx="21">
                  <c:v>0.40629289833022852</c:v>
                </c:pt>
                <c:pt idx="22">
                  <c:v>0.6525876133824049</c:v>
                </c:pt>
                <c:pt idx="23">
                  <c:v>0.3806005651777653</c:v>
                </c:pt>
                <c:pt idx="24">
                  <c:v>0.63427009564783887</c:v>
                </c:pt>
                <c:pt idx="25">
                  <c:v>0.88793962611791599</c:v>
                </c:pt>
                <c:pt idx="26">
                  <c:v>0.69052580159602073</c:v>
                </c:pt>
                <c:pt idx="27">
                  <c:v>0.66304952499417524</c:v>
                </c:pt>
                <c:pt idx="28">
                  <c:v>-4.5664503934109035E-2</c:v>
                </c:pt>
                <c:pt idx="29">
                  <c:v>0.51403970321029036</c:v>
                </c:pt>
                <c:pt idx="30">
                  <c:v>0.21279243495441946</c:v>
                </c:pt>
                <c:pt idx="31">
                  <c:v>0.50488094434300734</c:v>
                </c:pt>
                <c:pt idx="32">
                  <c:v>0.51403970321029036</c:v>
                </c:pt>
                <c:pt idx="33">
                  <c:v>0.50488094434300734</c:v>
                </c:pt>
                <c:pt idx="34">
                  <c:v>2.7605567004144405E-2</c:v>
                </c:pt>
                <c:pt idx="35">
                  <c:v>0.24464006200509303</c:v>
                </c:pt>
                <c:pt idx="36">
                  <c:v>-7.3140780535954519E-2</c:v>
                </c:pt>
                <c:pt idx="37">
                  <c:v>1.3476898601680443</c:v>
                </c:pt>
                <c:pt idx="38">
                  <c:v>0.5509774958716207</c:v>
                </c:pt>
                <c:pt idx="39">
                  <c:v>0.52350121926977522</c:v>
                </c:pt>
                <c:pt idx="40">
                  <c:v>1.7743250205306538E-3</c:v>
                </c:pt>
                <c:pt idx="41">
                  <c:v>-7.3844338467523585E-3</c:v>
                </c:pt>
                <c:pt idx="42">
                  <c:v>-5.3178228183160314E-2</c:v>
                </c:pt>
                <c:pt idx="43">
                  <c:v>0.42704371796989093</c:v>
                </c:pt>
                <c:pt idx="44">
                  <c:v>-0.90653317949164602</c:v>
                </c:pt>
                <c:pt idx="45">
                  <c:v>0.48111360271335357</c:v>
                </c:pt>
                <c:pt idx="46">
                  <c:v>-5.37017348286426E-2</c:v>
                </c:pt>
                <c:pt idx="47">
                  <c:v>0.55531493623453443</c:v>
                </c:pt>
                <c:pt idx="48">
                  <c:v>0.28332788802989484</c:v>
                </c:pt>
                <c:pt idx="49">
                  <c:v>0.27416912916261538</c:v>
                </c:pt>
                <c:pt idx="50">
                  <c:v>0.25585161142804935</c:v>
                </c:pt>
                <c:pt idx="51">
                  <c:v>-0.55095077431858286</c:v>
                </c:pt>
                <c:pt idx="52">
                  <c:v>0.48833298198599451</c:v>
                </c:pt>
                <c:pt idx="53">
                  <c:v>-0.52560916895648901</c:v>
                </c:pt>
                <c:pt idx="54">
                  <c:v>-2.6546198423396561E-2</c:v>
                </c:pt>
                <c:pt idx="55">
                  <c:v>-4.4863716157962585E-2</c:v>
                </c:pt>
                <c:pt idx="56">
                  <c:v>9.7969445321808735E-2</c:v>
                </c:pt>
                <c:pt idx="57">
                  <c:v>8.881068645452217E-2</c:v>
                </c:pt>
                <c:pt idx="58">
                  <c:v>0.27315239096305177</c:v>
                </c:pt>
                <c:pt idx="59">
                  <c:v>0.1565598459528772</c:v>
                </c:pt>
                <c:pt idx="60">
                  <c:v>-0.24117850612920932</c:v>
                </c:pt>
                <c:pt idx="61">
                  <c:v>0.78227539535257939</c:v>
                </c:pt>
                <c:pt idx="62">
                  <c:v>0.77311663648529638</c:v>
                </c:pt>
                <c:pt idx="63">
                  <c:v>-0.22788366139306149</c:v>
                </c:pt>
                <c:pt idx="64">
                  <c:v>4.8809443430073429E-3</c:v>
                </c:pt>
                <c:pt idx="65">
                  <c:v>-4.2778145242756693E-3</c:v>
                </c:pt>
                <c:pt idx="66">
                  <c:v>4.8809443430073429E-3</c:v>
                </c:pt>
                <c:pt idx="67">
                  <c:v>-2.2595332258838141E-2</c:v>
                </c:pt>
                <c:pt idx="68">
                  <c:v>0.25855047481308091</c:v>
                </c:pt>
                <c:pt idx="69">
                  <c:v>-3.1754091126121153E-2</c:v>
                </c:pt>
                <c:pt idx="70">
                  <c:v>0.53694944790180443</c:v>
                </c:pt>
                <c:pt idx="71">
                  <c:v>0.33212330294353976</c:v>
                </c:pt>
                <c:pt idx="72">
                  <c:v>0.24712338941794343</c:v>
                </c:pt>
                <c:pt idx="73">
                  <c:v>-0.42495560404121591</c:v>
                </c:pt>
                <c:pt idx="74">
                  <c:v>0.28457196037793864</c:v>
                </c:pt>
                <c:pt idx="75">
                  <c:v>0.55004468486180613</c:v>
                </c:pt>
                <c:pt idx="76">
                  <c:v>0.23778475376066233</c:v>
                </c:pt>
                <c:pt idx="77">
                  <c:v>3.9067776494276174E-2</c:v>
                </c:pt>
                <c:pt idx="78">
                  <c:v>0.29637515439173434</c:v>
                </c:pt>
                <c:pt idx="79">
                  <c:v>0.52597036758285576</c:v>
                </c:pt>
                <c:pt idx="80">
                  <c:v>-2.7162487693701109E-2</c:v>
                </c:pt>
                <c:pt idx="81">
                  <c:v>-5.4638764295546594E-2</c:v>
                </c:pt>
                <c:pt idx="82">
                  <c:v>0.18071324843996273</c:v>
                </c:pt>
                <c:pt idx="83">
                  <c:v>-9.1273799764671537E-2</c:v>
                </c:pt>
                <c:pt idx="84">
                  <c:v>0.15018738066271631</c:v>
                </c:pt>
                <c:pt idx="85">
                  <c:v>0.1410286217954333</c:v>
                </c:pt>
                <c:pt idx="86">
                  <c:v>-0.13095842640920452</c:v>
                </c:pt>
                <c:pt idx="87">
                  <c:v>3.9115747092445474E-2</c:v>
                </c:pt>
                <c:pt idx="88">
                  <c:v>-0.19835459423553914</c:v>
                </c:pt>
                <c:pt idx="89">
                  <c:v>0.34638670742355337</c:v>
                </c:pt>
                <c:pt idx="90">
                  <c:v>0.19416144372309496</c:v>
                </c:pt>
                <c:pt idx="91">
                  <c:v>4.6923382617068299E-2</c:v>
                </c:pt>
                <c:pt idx="92">
                  <c:v>1.9447106015222815E-2</c:v>
                </c:pt>
                <c:pt idx="93">
                  <c:v>-8.0291705866208929E-3</c:v>
                </c:pt>
                <c:pt idx="94">
                  <c:v>-2.9984535748567964E-2</c:v>
                </c:pt>
                <c:pt idx="95">
                  <c:v>-3.9143294615850976E-2</c:v>
                </c:pt>
                <c:pt idx="96">
                  <c:v>-0.55402247502524204</c:v>
                </c:pt>
                <c:pt idx="97">
                  <c:v>-0.46003269905728672</c:v>
                </c:pt>
                <c:pt idx="98">
                  <c:v>-0.2063631685872096</c:v>
                </c:pt>
                <c:pt idx="99">
                  <c:v>6.5240900351630771E-2</c:v>
                </c:pt>
                <c:pt idx="100">
                  <c:v>0.29143415421986241</c:v>
                </c:pt>
                <c:pt idx="101">
                  <c:v>-0.37091643064896829</c:v>
                </c:pt>
                <c:pt idx="102">
                  <c:v>-0.10159846227031011</c:v>
                </c:pt>
                <c:pt idx="103">
                  <c:v>0.1499305407047764</c:v>
                </c:pt>
                <c:pt idx="104">
                  <c:v>0.25736432684766264</c:v>
                </c:pt>
                <c:pt idx="105">
                  <c:v>0.52935137505229868</c:v>
                </c:pt>
                <c:pt idx="106">
                  <c:v>0.9359887474280697</c:v>
                </c:pt>
                <c:pt idx="107">
                  <c:v>0.44020871142378937</c:v>
                </c:pt>
                <c:pt idx="108">
                  <c:v>0.33870713243333483</c:v>
                </c:pt>
                <c:pt idx="109">
                  <c:v>0.32038961469877236</c:v>
                </c:pt>
                <c:pt idx="110">
                  <c:v>-0.2062692807547819</c:v>
                </c:pt>
                <c:pt idx="111">
                  <c:v>0.6591235056229241</c:v>
                </c:pt>
                <c:pt idx="112">
                  <c:v>0.11226458793631089</c:v>
                </c:pt>
                <c:pt idx="113">
                  <c:v>-0.16394021896373623</c:v>
                </c:pt>
                <c:pt idx="114">
                  <c:v>0.60317754013836478</c:v>
                </c:pt>
                <c:pt idx="115">
                  <c:v>0.50578518132298989</c:v>
                </c:pt>
                <c:pt idx="116">
                  <c:v>0.34950800966829121</c:v>
                </c:pt>
                <c:pt idx="117">
                  <c:v>5.9203443729089145E-2</c:v>
                </c:pt>
                <c:pt idx="118">
                  <c:v>-0.23110112221011114</c:v>
                </c:pt>
                <c:pt idx="119">
                  <c:v>-0.43897685834377675</c:v>
                </c:pt>
                <c:pt idx="120">
                  <c:v>7.7520961463651616E-2</c:v>
                </c:pt>
                <c:pt idx="121">
                  <c:v>0.23379813311835207</c:v>
                </c:pt>
                <c:pt idx="122">
                  <c:v>-0.11714410784848894</c:v>
                </c:pt>
                <c:pt idx="123">
                  <c:v>0.33524239988797078</c:v>
                </c:pt>
                <c:pt idx="124">
                  <c:v>-0.24601668062178383</c:v>
                </c:pt>
                <c:pt idx="125">
                  <c:v>-0.25517543948906329</c:v>
                </c:pt>
                <c:pt idx="126">
                  <c:v>-0.41960905323220565</c:v>
                </c:pt>
                <c:pt idx="127">
                  <c:v>-0.28265171609090878</c:v>
                </c:pt>
                <c:pt idx="128">
                  <c:v>-0.83883416254287013</c:v>
                </c:pt>
                <c:pt idx="129">
                  <c:v>-0.32233634273543821</c:v>
                </c:pt>
                <c:pt idx="130">
                  <c:v>-0.30096923382547125</c:v>
                </c:pt>
                <c:pt idx="131">
                  <c:v>-0.60348214980735904</c:v>
                </c:pt>
                <c:pt idx="132">
                  <c:v>-0.46223537625021471</c:v>
                </c:pt>
                <c:pt idx="133">
                  <c:v>-0.20856584578013759</c:v>
                </c:pt>
                <c:pt idx="134">
                  <c:v>-0.55746081235041345</c:v>
                </c:pt>
                <c:pt idx="135">
                  <c:v>-0.19024832804557512</c:v>
                </c:pt>
                <c:pt idx="136">
                  <c:v>-0.46223537625021471</c:v>
                </c:pt>
                <c:pt idx="137">
                  <c:v>-0.59714543899494643</c:v>
                </c:pt>
                <c:pt idx="138">
                  <c:v>2.9351375052298678E-2</c:v>
                </c:pt>
                <c:pt idx="139">
                  <c:v>1.6763638117403445E-2</c:v>
                </c:pt>
                <c:pt idx="140">
                  <c:v>-3.818891508628397E-2</c:v>
                </c:pt>
                <c:pt idx="141">
                  <c:v>-4.7347673953566982E-2</c:v>
                </c:pt>
                <c:pt idx="142">
                  <c:v>0.58252888930458013</c:v>
                </c:pt>
                <c:pt idx="143">
                  <c:v>-0.11549907323025721</c:v>
                </c:pt>
                <c:pt idx="144">
                  <c:v>0.13817045723981991</c:v>
                </c:pt>
                <c:pt idx="145">
                  <c:v>0.10764458946256816</c:v>
                </c:pt>
                <c:pt idx="146">
                  <c:v>0.36131411993264173</c:v>
                </c:pt>
                <c:pt idx="147">
                  <c:v>0.34299660219807926</c:v>
                </c:pt>
                <c:pt idx="148">
                  <c:v>0.33383784333079625</c:v>
                </c:pt>
                <c:pt idx="149">
                  <c:v>0.31552032559623377</c:v>
                </c:pt>
                <c:pt idx="150">
                  <c:v>0.30636156672895076</c:v>
                </c:pt>
                <c:pt idx="151">
                  <c:v>0.2972028078616713</c:v>
                </c:pt>
                <c:pt idx="152">
                  <c:v>0.28804404899438829</c:v>
                </c:pt>
                <c:pt idx="153">
                  <c:v>-0.21624542077035436</c:v>
                </c:pt>
                <c:pt idx="154">
                  <c:v>0.17656322733797047</c:v>
                </c:pt>
                <c:pt idx="155">
                  <c:v>0.16740446847068746</c:v>
                </c:pt>
                <c:pt idx="156">
                  <c:v>-0.59796282014323943</c:v>
                </c:pt>
                <c:pt idx="157">
                  <c:v>-0.59796282014323943</c:v>
                </c:pt>
                <c:pt idx="158">
                  <c:v>-0.43163779740362784</c:v>
                </c:pt>
                <c:pt idx="159">
                  <c:v>-0.23834620338759116</c:v>
                </c:pt>
                <c:pt idx="160">
                  <c:v>-7.3170011439209759E-2</c:v>
                </c:pt>
                <c:pt idx="161">
                  <c:v>0.21662724087471119</c:v>
                </c:pt>
                <c:pt idx="162">
                  <c:v>-0.28766222889003323</c:v>
                </c:pt>
                <c:pt idx="163">
                  <c:v>0.19830972314014872</c:v>
                </c:pt>
                <c:pt idx="164">
                  <c:v>0.17083344653830324</c:v>
                </c:pt>
                <c:pt idx="165">
                  <c:v>-0.56970527889384925</c:v>
                </c:pt>
                <c:pt idx="166">
                  <c:v>-0.59718155549569474</c:v>
                </c:pt>
                <c:pt idx="167">
                  <c:v>-0.10205084459822977</c:v>
                </c:pt>
                <c:pt idx="168">
                  <c:v>-0.64297534983210269</c:v>
                </c:pt>
                <c:pt idx="169">
                  <c:v>-0.17532091553648321</c:v>
                </c:pt>
                <c:pt idx="170">
                  <c:v>-0.22111470987289472</c:v>
                </c:pt>
                <c:pt idx="171">
                  <c:v>-0.5796453024086734</c:v>
                </c:pt>
                <c:pt idx="172">
                  <c:v>-0.4797856553860651</c:v>
                </c:pt>
                <c:pt idx="173">
                  <c:v>-5.7949215702981505E-2</c:v>
                </c:pt>
                <c:pt idx="174">
                  <c:v>-0.30511925492746705</c:v>
                </c:pt>
                <c:pt idx="175">
                  <c:v>-0.31427801379474651</c:v>
                </c:pt>
                <c:pt idx="176">
                  <c:v>-0.341754290396592</c:v>
                </c:pt>
                <c:pt idx="177">
                  <c:v>-0.58232877030649277</c:v>
                </c:pt>
                <c:pt idx="178">
                  <c:v>0.81030521449293147</c:v>
                </c:pt>
                <c:pt idx="179">
                  <c:v>-0.26505524139072634</c:v>
                </c:pt>
                <c:pt idx="180">
                  <c:v>-0.57710630313210309</c:v>
                </c:pt>
                <c:pt idx="181">
                  <c:v>-0.79544990416134986</c:v>
                </c:pt>
                <c:pt idx="182">
                  <c:v>-1.0888040612759564</c:v>
                </c:pt>
                <c:pt idx="183">
                  <c:v>-0.43427487647905494</c:v>
                </c:pt>
                <c:pt idx="184">
                  <c:v>-0.96072262748170623</c:v>
                </c:pt>
                <c:pt idx="185">
                  <c:v>-0.96988138634898569</c:v>
                </c:pt>
                <c:pt idx="186">
                  <c:v>-1.1921645573446806</c:v>
                </c:pt>
                <c:pt idx="187">
                  <c:v>-1.0422909655901105</c:v>
                </c:pt>
                <c:pt idx="188">
                  <c:v>-1.0514497244573899</c:v>
                </c:pt>
                <c:pt idx="189">
                  <c:v>-1.9733103644166015</c:v>
                </c:pt>
                <c:pt idx="190">
                  <c:v>-2.4117859888714737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2-BF48-A3D9-CF8CBE9A3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486448"/>
        <c:axId val="1275488096"/>
      </c:scatterChart>
      <c:valAx>
        <c:axId val="127548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AlcoholPercentage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5488096"/>
        <c:crosses val="autoZero"/>
        <c:crossBetween val="midCat"/>
      </c:valAx>
      <c:valAx>
        <c:axId val="1275488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54864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Producer:Esporão S.A.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5'!$Z$2:$Z$192</c:f>
              <c:numCache>
                <c:formatCode>General</c:formatCode>
                <c:ptCount val="191"/>
              </c:numCache>
            </c:numRef>
          </c:xVal>
          <c:yVal>
            <c:numRef>
              <c:f>'Model 5'!$C$32:$C$222</c:f>
              <c:numCache>
                <c:formatCode>General</c:formatCode>
                <c:ptCount val="191"/>
                <c:pt idx="0">
                  <c:v>1.4277454828568317</c:v>
                </c:pt>
                <c:pt idx="1">
                  <c:v>0.57332960484665918</c:v>
                </c:pt>
                <c:pt idx="2">
                  <c:v>0.28302503890745712</c:v>
                </c:pt>
                <c:pt idx="3">
                  <c:v>-2.4461420887366003</c:v>
                </c:pt>
                <c:pt idx="4">
                  <c:v>9.5665994698951096E-2</c:v>
                </c:pt>
                <c:pt idx="5">
                  <c:v>0.47265301380045344</c:v>
                </c:pt>
                <c:pt idx="6">
                  <c:v>0.45433549606589096</c:v>
                </c:pt>
                <c:pt idx="7">
                  <c:v>-0.60003981301017362</c:v>
                </c:pt>
                <c:pt idx="8">
                  <c:v>0.54756811935693861</c:v>
                </c:pt>
                <c:pt idx="9">
                  <c:v>0.21146975908132859</c:v>
                </c:pt>
                <c:pt idx="10">
                  <c:v>-4.5664503934109035E-2</c:v>
                </c:pt>
                <c:pt idx="11">
                  <c:v>0.4094279651222692</c:v>
                </c:pt>
                <c:pt idx="12">
                  <c:v>0.39111044738770673</c:v>
                </c:pt>
                <c:pt idx="13">
                  <c:v>-0.16202240788885192</c:v>
                </c:pt>
                <c:pt idx="14">
                  <c:v>0.34531665305129877</c:v>
                </c:pt>
                <c:pt idx="15">
                  <c:v>0.32699913531673275</c:v>
                </c:pt>
                <c:pt idx="16">
                  <c:v>5.5012087112096708E-2</c:v>
                </c:pt>
                <c:pt idx="17">
                  <c:v>0.76501037029533236</c:v>
                </c:pt>
                <c:pt idx="18">
                  <c:v>-0.39517524643376234</c:v>
                </c:pt>
                <c:pt idx="19">
                  <c:v>0.17094088559471743</c:v>
                </c:pt>
                <c:pt idx="20">
                  <c:v>0.1526233678601514</c:v>
                </c:pt>
                <c:pt idx="21">
                  <c:v>0.40629289833022852</c:v>
                </c:pt>
                <c:pt idx="22">
                  <c:v>0.6525876133824049</c:v>
                </c:pt>
                <c:pt idx="23">
                  <c:v>0.3806005651777653</c:v>
                </c:pt>
                <c:pt idx="24">
                  <c:v>0.63427009564783887</c:v>
                </c:pt>
                <c:pt idx="25">
                  <c:v>0.88793962611791599</c:v>
                </c:pt>
                <c:pt idx="26">
                  <c:v>0.69052580159602073</c:v>
                </c:pt>
                <c:pt idx="27">
                  <c:v>0.66304952499417524</c:v>
                </c:pt>
                <c:pt idx="28">
                  <c:v>-4.5664503934109035E-2</c:v>
                </c:pt>
                <c:pt idx="29">
                  <c:v>0.51403970321029036</c:v>
                </c:pt>
                <c:pt idx="30">
                  <c:v>0.21279243495441946</c:v>
                </c:pt>
                <c:pt idx="31">
                  <c:v>0.50488094434300734</c:v>
                </c:pt>
                <c:pt idx="32">
                  <c:v>0.51403970321029036</c:v>
                </c:pt>
                <c:pt idx="33">
                  <c:v>0.50488094434300734</c:v>
                </c:pt>
                <c:pt idx="34">
                  <c:v>2.7605567004144405E-2</c:v>
                </c:pt>
                <c:pt idx="35">
                  <c:v>0.24464006200509303</c:v>
                </c:pt>
                <c:pt idx="36">
                  <c:v>-7.3140780535954519E-2</c:v>
                </c:pt>
                <c:pt idx="37">
                  <c:v>1.3476898601680443</c:v>
                </c:pt>
                <c:pt idx="38">
                  <c:v>0.5509774958716207</c:v>
                </c:pt>
                <c:pt idx="39">
                  <c:v>0.52350121926977522</c:v>
                </c:pt>
                <c:pt idx="40">
                  <c:v>1.7743250205306538E-3</c:v>
                </c:pt>
                <c:pt idx="41">
                  <c:v>-7.3844338467523585E-3</c:v>
                </c:pt>
                <c:pt idx="42">
                  <c:v>-5.3178228183160314E-2</c:v>
                </c:pt>
                <c:pt idx="43">
                  <c:v>0.42704371796989093</c:v>
                </c:pt>
                <c:pt idx="44">
                  <c:v>-0.90653317949164602</c:v>
                </c:pt>
                <c:pt idx="45">
                  <c:v>0.48111360271335357</c:v>
                </c:pt>
                <c:pt idx="46">
                  <c:v>-5.37017348286426E-2</c:v>
                </c:pt>
                <c:pt idx="47">
                  <c:v>0.55531493623453443</c:v>
                </c:pt>
                <c:pt idx="48">
                  <c:v>0.28332788802989484</c:v>
                </c:pt>
                <c:pt idx="49">
                  <c:v>0.27416912916261538</c:v>
                </c:pt>
                <c:pt idx="50">
                  <c:v>0.25585161142804935</c:v>
                </c:pt>
                <c:pt idx="51">
                  <c:v>-0.55095077431858286</c:v>
                </c:pt>
                <c:pt idx="52">
                  <c:v>0.48833298198599451</c:v>
                </c:pt>
                <c:pt idx="53">
                  <c:v>-0.52560916895648901</c:v>
                </c:pt>
                <c:pt idx="54">
                  <c:v>-2.6546198423396561E-2</c:v>
                </c:pt>
                <c:pt idx="55">
                  <c:v>-4.4863716157962585E-2</c:v>
                </c:pt>
                <c:pt idx="56">
                  <c:v>9.7969445321808735E-2</c:v>
                </c:pt>
                <c:pt idx="57">
                  <c:v>8.881068645452217E-2</c:v>
                </c:pt>
                <c:pt idx="58">
                  <c:v>0.27315239096305177</c:v>
                </c:pt>
                <c:pt idx="59">
                  <c:v>0.1565598459528772</c:v>
                </c:pt>
                <c:pt idx="60">
                  <c:v>-0.24117850612920932</c:v>
                </c:pt>
                <c:pt idx="61">
                  <c:v>0.78227539535257939</c:v>
                </c:pt>
                <c:pt idx="62">
                  <c:v>0.77311663648529638</c:v>
                </c:pt>
                <c:pt idx="63">
                  <c:v>-0.22788366139306149</c:v>
                </c:pt>
                <c:pt idx="64">
                  <c:v>4.8809443430073429E-3</c:v>
                </c:pt>
                <c:pt idx="65">
                  <c:v>-4.2778145242756693E-3</c:v>
                </c:pt>
                <c:pt idx="66">
                  <c:v>4.8809443430073429E-3</c:v>
                </c:pt>
                <c:pt idx="67">
                  <c:v>-2.2595332258838141E-2</c:v>
                </c:pt>
                <c:pt idx="68">
                  <c:v>0.25855047481308091</c:v>
                </c:pt>
                <c:pt idx="69">
                  <c:v>-3.1754091126121153E-2</c:v>
                </c:pt>
                <c:pt idx="70">
                  <c:v>0.53694944790180443</c:v>
                </c:pt>
                <c:pt idx="71">
                  <c:v>0.33212330294353976</c:v>
                </c:pt>
                <c:pt idx="72">
                  <c:v>0.24712338941794343</c:v>
                </c:pt>
                <c:pt idx="73">
                  <c:v>-0.42495560404121591</c:v>
                </c:pt>
                <c:pt idx="74">
                  <c:v>0.28457196037793864</c:v>
                </c:pt>
                <c:pt idx="75">
                  <c:v>0.55004468486180613</c:v>
                </c:pt>
                <c:pt idx="76">
                  <c:v>0.23778475376066233</c:v>
                </c:pt>
                <c:pt idx="77">
                  <c:v>3.9067776494276174E-2</c:v>
                </c:pt>
                <c:pt idx="78">
                  <c:v>0.29637515439173434</c:v>
                </c:pt>
                <c:pt idx="79">
                  <c:v>0.52597036758285576</c:v>
                </c:pt>
                <c:pt idx="80">
                  <c:v>-2.7162487693701109E-2</c:v>
                </c:pt>
                <c:pt idx="81">
                  <c:v>-5.4638764295546594E-2</c:v>
                </c:pt>
                <c:pt idx="82">
                  <c:v>0.18071324843996273</c:v>
                </c:pt>
                <c:pt idx="83">
                  <c:v>-9.1273799764671537E-2</c:v>
                </c:pt>
                <c:pt idx="84">
                  <c:v>0.15018738066271631</c:v>
                </c:pt>
                <c:pt idx="85">
                  <c:v>0.1410286217954333</c:v>
                </c:pt>
                <c:pt idx="86">
                  <c:v>-0.13095842640920452</c:v>
                </c:pt>
                <c:pt idx="87">
                  <c:v>3.9115747092445474E-2</c:v>
                </c:pt>
                <c:pt idx="88">
                  <c:v>-0.19835459423553914</c:v>
                </c:pt>
                <c:pt idx="89">
                  <c:v>0.34638670742355337</c:v>
                </c:pt>
                <c:pt idx="90">
                  <c:v>0.19416144372309496</c:v>
                </c:pt>
                <c:pt idx="91">
                  <c:v>4.6923382617068299E-2</c:v>
                </c:pt>
                <c:pt idx="92">
                  <c:v>1.9447106015222815E-2</c:v>
                </c:pt>
                <c:pt idx="93">
                  <c:v>-8.0291705866208929E-3</c:v>
                </c:pt>
                <c:pt idx="94">
                  <c:v>-2.9984535748567964E-2</c:v>
                </c:pt>
                <c:pt idx="95">
                  <c:v>-3.9143294615850976E-2</c:v>
                </c:pt>
                <c:pt idx="96">
                  <c:v>-0.55402247502524204</c:v>
                </c:pt>
                <c:pt idx="97">
                  <c:v>-0.46003269905728672</c:v>
                </c:pt>
                <c:pt idx="98">
                  <c:v>-0.2063631685872096</c:v>
                </c:pt>
                <c:pt idx="99">
                  <c:v>6.5240900351630771E-2</c:v>
                </c:pt>
                <c:pt idx="100">
                  <c:v>0.29143415421986241</c:v>
                </c:pt>
                <c:pt idx="101">
                  <c:v>-0.37091643064896829</c:v>
                </c:pt>
                <c:pt idx="102">
                  <c:v>-0.10159846227031011</c:v>
                </c:pt>
                <c:pt idx="103">
                  <c:v>0.1499305407047764</c:v>
                </c:pt>
                <c:pt idx="104">
                  <c:v>0.25736432684766264</c:v>
                </c:pt>
                <c:pt idx="105">
                  <c:v>0.52935137505229868</c:v>
                </c:pt>
                <c:pt idx="106">
                  <c:v>0.9359887474280697</c:v>
                </c:pt>
                <c:pt idx="107">
                  <c:v>0.44020871142378937</c:v>
                </c:pt>
                <c:pt idx="108">
                  <c:v>0.33870713243333483</c:v>
                </c:pt>
                <c:pt idx="109">
                  <c:v>0.32038961469877236</c:v>
                </c:pt>
                <c:pt idx="110">
                  <c:v>-0.2062692807547819</c:v>
                </c:pt>
                <c:pt idx="111">
                  <c:v>0.6591235056229241</c:v>
                </c:pt>
                <c:pt idx="112">
                  <c:v>0.11226458793631089</c:v>
                </c:pt>
                <c:pt idx="113">
                  <c:v>-0.16394021896373623</c:v>
                </c:pt>
                <c:pt idx="114">
                  <c:v>0.60317754013836478</c:v>
                </c:pt>
                <c:pt idx="115">
                  <c:v>0.50578518132298989</c:v>
                </c:pt>
                <c:pt idx="116">
                  <c:v>0.34950800966829121</c:v>
                </c:pt>
                <c:pt idx="117">
                  <c:v>5.9203443729089145E-2</c:v>
                </c:pt>
                <c:pt idx="118">
                  <c:v>-0.23110112221011114</c:v>
                </c:pt>
                <c:pt idx="119">
                  <c:v>-0.43897685834377675</c:v>
                </c:pt>
                <c:pt idx="120">
                  <c:v>7.7520961463651616E-2</c:v>
                </c:pt>
                <c:pt idx="121">
                  <c:v>0.23379813311835207</c:v>
                </c:pt>
                <c:pt idx="122">
                  <c:v>-0.11714410784848894</c:v>
                </c:pt>
                <c:pt idx="123">
                  <c:v>0.33524239988797078</c:v>
                </c:pt>
                <c:pt idx="124">
                  <c:v>-0.24601668062178383</c:v>
                </c:pt>
                <c:pt idx="125">
                  <c:v>-0.25517543948906329</c:v>
                </c:pt>
                <c:pt idx="126">
                  <c:v>-0.41960905323220565</c:v>
                </c:pt>
                <c:pt idx="127">
                  <c:v>-0.28265171609090878</c:v>
                </c:pt>
                <c:pt idx="128">
                  <c:v>-0.83883416254287013</c:v>
                </c:pt>
                <c:pt idx="129">
                  <c:v>-0.32233634273543821</c:v>
                </c:pt>
                <c:pt idx="130">
                  <c:v>-0.30096923382547125</c:v>
                </c:pt>
                <c:pt idx="131">
                  <c:v>-0.60348214980735904</c:v>
                </c:pt>
                <c:pt idx="132">
                  <c:v>-0.46223537625021471</c:v>
                </c:pt>
                <c:pt idx="133">
                  <c:v>-0.20856584578013759</c:v>
                </c:pt>
                <c:pt idx="134">
                  <c:v>-0.55746081235041345</c:v>
                </c:pt>
                <c:pt idx="135">
                  <c:v>-0.19024832804557512</c:v>
                </c:pt>
                <c:pt idx="136">
                  <c:v>-0.46223537625021471</c:v>
                </c:pt>
                <c:pt idx="137">
                  <c:v>-0.59714543899494643</c:v>
                </c:pt>
                <c:pt idx="138">
                  <c:v>2.9351375052298678E-2</c:v>
                </c:pt>
                <c:pt idx="139">
                  <c:v>1.6763638117403445E-2</c:v>
                </c:pt>
                <c:pt idx="140">
                  <c:v>-3.818891508628397E-2</c:v>
                </c:pt>
                <c:pt idx="141">
                  <c:v>-4.7347673953566982E-2</c:v>
                </c:pt>
                <c:pt idx="142">
                  <c:v>0.58252888930458013</c:v>
                </c:pt>
                <c:pt idx="143">
                  <c:v>-0.11549907323025721</c:v>
                </c:pt>
                <c:pt idx="144">
                  <c:v>0.13817045723981991</c:v>
                </c:pt>
                <c:pt idx="145">
                  <c:v>0.10764458946256816</c:v>
                </c:pt>
                <c:pt idx="146">
                  <c:v>0.36131411993264173</c:v>
                </c:pt>
                <c:pt idx="147">
                  <c:v>0.34299660219807926</c:v>
                </c:pt>
                <c:pt idx="148">
                  <c:v>0.33383784333079625</c:v>
                </c:pt>
                <c:pt idx="149">
                  <c:v>0.31552032559623377</c:v>
                </c:pt>
                <c:pt idx="150">
                  <c:v>0.30636156672895076</c:v>
                </c:pt>
                <c:pt idx="151">
                  <c:v>0.2972028078616713</c:v>
                </c:pt>
                <c:pt idx="152">
                  <c:v>0.28804404899438829</c:v>
                </c:pt>
                <c:pt idx="153">
                  <c:v>-0.21624542077035436</c:v>
                </c:pt>
                <c:pt idx="154">
                  <c:v>0.17656322733797047</c:v>
                </c:pt>
                <c:pt idx="155">
                  <c:v>0.16740446847068746</c:v>
                </c:pt>
                <c:pt idx="156">
                  <c:v>-0.59796282014323943</c:v>
                </c:pt>
                <c:pt idx="157">
                  <c:v>-0.59796282014323943</c:v>
                </c:pt>
                <c:pt idx="158">
                  <c:v>-0.43163779740362784</c:v>
                </c:pt>
                <c:pt idx="159">
                  <c:v>-0.23834620338759116</c:v>
                </c:pt>
                <c:pt idx="160">
                  <c:v>-7.3170011439209759E-2</c:v>
                </c:pt>
                <c:pt idx="161">
                  <c:v>0.21662724087471119</c:v>
                </c:pt>
                <c:pt idx="162">
                  <c:v>-0.28766222889003323</c:v>
                </c:pt>
                <c:pt idx="163">
                  <c:v>0.19830972314014872</c:v>
                </c:pt>
                <c:pt idx="164">
                  <c:v>0.17083344653830324</c:v>
                </c:pt>
                <c:pt idx="165">
                  <c:v>-0.56970527889384925</c:v>
                </c:pt>
                <c:pt idx="166">
                  <c:v>-0.59718155549569474</c:v>
                </c:pt>
                <c:pt idx="167">
                  <c:v>-0.10205084459822977</c:v>
                </c:pt>
                <c:pt idx="168">
                  <c:v>-0.64297534983210269</c:v>
                </c:pt>
                <c:pt idx="169">
                  <c:v>-0.17532091553648321</c:v>
                </c:pt>
                <c:pt idx="170">
                  <c:v>-0.22111470987289472</c:v>
                </c:pt>
                <c:pt idx="171">
                  <c:v>-0.5796453024086734</c:v>
                </c:pt>
                <c:pt idx="172">
                  <c:v>-0.4797856553860651</c:v>
                </c:pt>
                <c:pt idx="173">
                  <c:v>-5.7949215702981505E-2</c:v>
                </c:pt>
                <c:pt idx="174">
                  <c:v>-0.30511925492746705</c:v>
                </c:pt>
                <c:pt idx="175">
                  <c:v>-0.31427801379474651</c:v>
                </c:pt>
                <c:pt idx="176">
                  <c:v>-0.341754290396592</c:v>
                </c:pt>
                <c:pt idx="177">
                  <c:v>-0.58232877030649277</c:v>
                </c:pt>
                <c:pt idx="178">
                  <c:v>0.81030521449293147</c:v>
                </c:pt>
                <c:pt idx="179">
                  <c:v>-0.26505524139072634</c:v>
                </c:pt>
                <c:pt idx="180">
                  <c:v>-0.57710630313210309</c:v>
                </c:pt>
                <c:pt idx="181">
                  <c:v>-0.79544990416134986</c:v>
                </c:pt>
                <c:pt idx="182">
                  <c:v>-1.0888040612759564</c:v>
                </c:pt>
                <c:pt idx="183">
                  <c:v>-0.43427487647905494</c:v>
                </c:pt>
                <c:pt idx="184">
                  <c:v>-0.96072262748170623</c:v>
                </c:pt>
                <c:pt idx="185">
                  <c:v>-0.96988138634898569</c:v>
                </c:pt>
                <c:pt idx="186">
                  <c:v>-1.1921645573446806</c:v>
                </c:pt>
                <c:pt idx="187">
                  <c:v>-1.0422909655901105</c:v>
                </c:pt>
                <c:pt idx="188">
                  <c:v>-1.0514497244573899</c:v>
                </c:pt>
                <c:pt idx="189">
                  <c:v>-1.9733103644166015</c:v>
                </c:pt>
                <c:pt idx="190">
                  <c:v>-2.4117859888714737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44-C54D-BB4E-A67678BDE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975456"/>
        <c:axId val="1294977104"/>
      </c:scatterChart>
      <c:valAx>
        <c:axId val="129497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Producer:Esporão S.A.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4977104"/>
        <c:crosses val="autoZero"/>
        <c:crossBetween val="midCat"/>
      </c:valAx>
      <c:valAx>
        <c:axId val="1294977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49754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Producer:José Maria da Fonseca Vinhos, S.A.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5'!$AA$2:$AA$192</c:f>
              <c:numCache>
                <c:formatCode>General</c:formatCode>
                <c:ptCount val="191"/>
              </c:numCache>
            </c:numRef>
          </c:xVal>
          <c:yVal>
            <c:numRef>
              <c:f>'Model 5'!$C$32:$C$222</c:f>
              <c:numCache>
                <c:formatCode>General</c:formatCode>
                <c:ptCount val="191"/>
                <c:pt idx="0">
                  <c:v>1.4277454828568317</c:v>
                </c:pt>
                <c:pt idx="1">
                  <c:v>0.57332960484665918</c:v>
                </c:pt>
                <c:pt idx="2">
                  <c:v>0.28302503890745712</c:v>
                </c:pt>
                <c:pt idx="3">
                  <c:v>-2.4461420887366003</c:v>
                </c:pt>
                <c:pt idx="4">
                  <c:v>9.5665994698951096E-2</c:v>
                </c:pt>
                <c:pt idx="5">
                  <c:v>0.47265301380045344</c:v>
                </c:pt>
                <c:pt idx="6">
                  <c:v>0.45433549606589096</c:v>
                </c:pt>
                <c:pt idx="7">
                  <c:v>-0.60003981301017362</c:v>
                </c:pt>
                <c:pt idx="8">
                  <c:v>0.54756811935693861</c:v>
                </c:pt>
                <c:pt idx="9">
                  <c:v>0.21146975908132859</c:v>
                </c:pt>
                <c:pt idx="10">
                  <c:v>-4.5664503934109035E-2</c:v>
                </c:pt>
                <c:pt idx="11">
                  <c:v>0.4094279651222692</c:v>
                </c:pt>
                <c:pt idx="12">
                  <c:v>0.39111044738770673</c:v>
                </c:pt>
                <c:pt idx="13">
                  <c:v>-0.16202240788885192</c:v>
                </c:pt>
                <c:pt idx="14">
                  <c:v>0.34531665305129877</c:v>
                </c:pt>
                <c:pt idx="15">
                  <c:v>0.32699913531673275</c:v>
                </c:pt>
                <c:pt idx="16">
                  <c:v>5.5012087112096708E-2</c:v>
                </c:pt>
                <c:pt idx="17">
                  <c:v>0.76501037029533236</c:v>
                </c:pt>
                <c:pt idx="18">
                  <c:v>-0.39517524643376234</c:v>
                </c:pt>
                <c:pt idx="19">
                  <c:v>0.17094088559471743</c:v>
                </c:pt>
                <c:pt idx="20">
                  <c:v>0.1526233678601514</c:v>
                </c:pt>
                <c:pt idx="21">
                  <c:v>0.40629289833022852</c:v>
                </c:pt>
                <c:pt idx="22">
                  <c:v>0.6525876133824049</c:v>
                </c:pt>
                <c:pt idx="23">
                  <c:v>0.3806005651777653</c:v>
                </c:pt>
                <c:pt idx="24">
                  <c:v>0.63427009564783887</c:v>
                </c:pt>
                <c:pt idx="25">
                  <c:v>0.88793962611791599</c:v>
                </c:pt>
                <c:pt idx="26">
                  <c:v>0.69052580159602073</c:v>
                </c:pt>
                <c:pt idx="27">
                  <c:v>0.66304952499417524</c:v>
                </c:pt>
                <c:pt idx="28">
                  <c:v>-4.5664503934109035E-2</c:v>
                </c:pt>
                <c:pt idx="29">
                  <c:v>0.51403970321029036</c:v>
                </c:pt>
                <c:pt idx="30">
                  <c:v>0.21279243495441946</c:v>
                </c:pt>
                <c:pt idx="31">
                  <c:v>0.50488094434300734</c:v>
                </c:pt>
                <c:pt idx="32">
                  <c:v>0.51403970321029036</c:v>
                </c:pt>
                <c:pt idx="33">
                  <c:v>0.50488094434300734</c:v>
                </c:pt>
                <c:pt idx="34">
                  <c:v>2.7605567004144405E-2</c:v>
                </c:pt>
                <c:pt idx="35">
                  <c:v>0.24464006200509303</c:v>
                </c:pt>
                <c:pt idx="36">
                  <c:v>-7.3140780535954519E-2</c:v>
                </c:pt>
                <c:pt idx="37">
                  <c:v>1.3476898601680443</c:v>
                </c:pt>
                <c:pt idx="38">
                  <c:v>0.5509774958716207</c:v>
                </c:pt>
                <c:pt idx="39">
                  <c:v>0.52350121926977522</c:v>
                </c:pt>
                <c:pt idx="40">
                  <c:v>1.7743250205306538E-3</c:v>
                </c:pt>
                <c:pt idx="41">
                  <c:v>-7.3844338467523585E-3</c:v>
                </c:pt>
                <c:pt idx="42">
                  <c:v>-5.3178228183160314E-2</c:v>
                </c:pt>
                <c:pt idx="43">
                  <c:v>0.42704371796989093</c:v>
                </c:pt>
                <c:pt idx="44">
                  <c:v>-0.90653317949164602</c:v>
                </c:pt>
                <c:pt idx="45">
                  <c:v>0.48111360271335357</c:v>
                </c:pt>
                <c:pt idx="46">
                  <c:v>-5.37017348286426E-2</c:v>
                </c:pt>
                <c:pt idx="47">
                  <c:v>0.55531493623453443</c:v>
                </c:pt>
                <c:pt idx="48">
                  <c:v>0.28332788802989484</c:v>
                </c:pt>
                <c:pt idx="49">
                  <c:v>0.27416912916261538</c:v>
                </c:pt>
                <c:pt idx="50">
                  <c:v>0.25585161142804935</c:v>
                </c:pt>
                <c:pt idx="51">
                  <c:v>-0.55095077431858286</c:v>
                </c:pt>
                <c:pt idx="52">
                  <c:v>0.48833298198599451</c:v>
                </c:pt>
                <c:pt idx="53">
                  <c:v>-0.52560916895648901</c:v>
                </c:pt>
                <c:pt idx="54">
                  <c:v>-2.6546198423396561E-2</c:v>
                </c:pt>
                <c:pt idx="55">
                  <c:v>-4.4863716157962585E-2</c:v>
                </c:pt>
                <c:pt idx="56">
                  <c:v>9.7969445321808735E-2</c:v>
                </c:pt>
                <c:pt idx="57">
                  <c:v>8.881068645452217E-2</c:v>
                </c:pt>
                <c:pt idx="58">
                  <c:v>0.27315239096305177</c:v>
                </c:pt>
                <c:pt idx="59">
                  <c:v>0.1565598459528772</c:v>
                </c:pt>
                <c:pt idx="60">
                  <c:v>-0.24117850612920932</c:v>
                </c:pt>
                <c:pt idx="61">
                  <c:v>0.78227539535257939</c:v>
                </c:pt>
                <c:pt idx="62">
                  <c:v>0.77311663648529638</c:v>
                </c:pt>
                <c:pt idx="63">
                  <c:v>-0.22788366139306149</c:v>
                </c:pt>
                <c:pt idx="64">
                  <c:v>4.8809443430073429E-3</c:v>
                </c:pt>
                <c:pt idx="65">
                  <c:v>-4.2778145242756693E-3</c:v>
                </c:pt>
                <c:pt idx="66">
                  <c:v>4.8809443430073429E-3</c:v>
                </c:pt>
                <c:pt idx="67">
                  <c:v>-2.2595332258838141E-2</c:v>
                </c:pt>
                <c:pt idx="68">
                  <c:v>0.25855047481308091</c:v>
                </c:pt>
                <c:pt idx="69">
                  <c:v>-3.1754091126121153E-2</c:v>
                </c:pt>
                <c:pt idx="70">
                  <c:v>0.53694944790180443</c:v>
                </c:pt>
                <c:pt idx="71">
                  <c:v>0.33212330294353976</c:v>
                </c:pt>
                <c:pt idx="72">
                  <c:v>0.24712338941794343</c:v>
                </c:pt>
                <c:pt idx="73">
                  <c:v>-0.42495560404121591</c:v>
                </c:pt>
                <c:pt idx="74">
                  <c:v>0.28457196037793864</c:v>
                </c:pt>
                <c:pt idx="75">
                  <c:v>0.55004468486180613</c:v>
                </c:pt>
                <c:pt idx="76">
                  <c:v>0.23778475376066233</c:v>
                </c:pt>
                <c:pt idx="77">
                  <c:v>3.9067776494276174E-2</c:v>
                </c:pt>
                <c:pt idx="78">
                  <c:v>0.29637515439173434</c:v>
                </c:pt>
                <c:pt idx="79">
                  <c:v>0.52597036758285576</c:v>
                </c:pt>
                <c:pt idx="80">
                  <c:v>-2.7162487693701109E-2</c:v>
                </c:pt>
                <c:pt idx="81">
                  <c:v>-5.4638764295546594E-2</c:v>
                </c:pt>
                <c:pt idx="82">
                  <c:v>0.18071324843996273</c:v>
                </c:pt>
                <c:pt idx="83">
                  <c:v>-9.1273799764671537E-2</c:v>
                </c:pt>
                <c:pt idx="84">
                  <c:v>0.15018738066271631</c:v>
                </c:pt>
                <c:pt idx="85">
                  <c:v>0.1410286217954333</c:v>
                </c:pt>
                <c:pt idx="86">
                  <c:v>-0.13095842640920452</c:v>
                </c:pt>
                <c:pt idx="87">
                  <c:v>3.9115747092445474E-2</c:v>
                </c:pt>
                <c:pt idx="88">
                  <c:v>-0.19835459423553914</c:v>
                </c:pt>
                <c:pt idx="89">
                  <c:v>0.34638670742355337</c:v>
                </c:pt>
                <c:pt idx="90">
                  <c:v>0.19416144372309496</c:v>
                </c:pt>
                <c:pt idx="91">
                  <c:v>4.6923382617068299E-2</c:v>
                </c:pt>
                <c:pt idx="92">
                  <c:v>1.9447106015222815E-2</c:v>
                </c:pt>
                <c:pt idx="93">
                  <c:v>-8.0291705866208929E-3</c:v>
                </c:pt>
                <c:pt idx="94">
                  <c:v>-2.9984535748567964E-2</c:v>
                </c:pt>
                <c:pt idx="95">
                  <c:v>-3.9143294615850976E-2</c:v>
                </c:pt>
                <c:pt idx="96">
                  <c:v>-0.55402247502524204</c:v>
                </c:pt>
                <c:pt idx="97">
                  <c:v>-0.46003269905728672</c:v>
                </c:pt>
                <c:pt idx="98">
                  <c:v>-0.2063631685872096</c:v>
                </c:pt>
                <c:pt idx="99">
                  <c:v>6.5240900351630771E-2</c:v>
                </c:pt>
                <c:pt idx="100">
                  <c:v>0.29143415421986241</c:v>
                </c:pt>
                <c:pt idx="101">
                  <c:v>-0.37091643064896829</c:v>
                </c:pt>
                <c:pt idx="102">
                  <c:v>-0.10159846227031011</c:v>
                </c:pt>
                <c:pt idx="103">
                  <c:v>0.1499305407047764</c:v>
                </c:pt>
                <c:pt idx="104">
                  <c:v>0.25736432684766264</c:v>
                </c:pt>
                <c:pt idx="105">
                  <c:v>0.52935137505229868</c:v>
                </c:pt>
                <c:pt idx="106">
                  <c:v>0.9359887474280697</c:v>
                </c:pt>
                <c:pt idx="107">
                  <c:v>0.44020871142378937</c:v>
                </c:pt>
                <c:pt idx="108">
                  <c:v>0.33870713243333483</c:v>
                </c:pt>
                <c:pt idx="109">
                  <c:v>0.32038961469877236</c:v>
                </c:pt>
                <c:pt idx="110">
                  <c:v>-0.2062692807547819</c:v>
                </c:pt>
                <c:pt idx="111">
                  <c:v>0.6591235056229241</c:v>
                </c:pt>
                <c:pt idx="112">
                  <c:v>0.11226458793631089</c:v>
                </c:pt>
                <c:pt idx="113">
                  <c:v>-0.16394021896373623</c:v>
                </c:pt>
                <c:pt idx="114">
                  <c:v>0.60317754013836478</c:v>
                </c:pt>
                <c:pt idx="115">
                  <c:v>0.50578518132298989</c:v>
                </c:pt>
                <c:pt idx="116">
                  <c:v>0.34950800966829121</c:v>
                </c:pt>
                <c:pt idx="117">
                  <c:v>5.9203443729089145E-2</c:v>
                </c:pt>
                <c:pt idx="118">
                  <c:v>-0.23110112221011114</c:v>
                </c:pt>
                <c:pt idx="119">
                  <c:v>-0.43897685834377675</c:v>
                </c:pt>
                <c:pt idx="120">
                  <c:v>7.7520961463651616E-2</c:v>
                </c:pt>
                <c:pt idx="121">
                  <c:v>0.23379813311835207</c:v>
                </c:pt>
                <c:pt idx="122">
                  <c:v>-0.11714410784848894</c:v>
                </c:pt>
                <c:pt idx="123">
                  <c:v>0.33524239988797078</c:v>
                </c:pt>
                <c:pt idx="124">
                  <c:v>-0.24601668062178383</c:v>
                </c:pt>
                <c:pt idx="125">
                  <c:v>-0.25517543948906329</c:v>
                </c:pt>
                <c:pt idx="126">
                  <c:v>-0.41960905323220565</c:v>
                </c:pt>
                <c:pt idx="127">
                  <c:v>-0.28265171609090878</c:v>
                </c:pt>
                <c:pt idx="128">
                  <c:v>-0.83883416254287013</c:v>
                </c:pt>
                <c:pt idx="129">
                  <c:v>-0.32233634273543821</c:v>
                </c:pt>
                <c:pt idx="130">
                  <c:v>-0.30096923382547125</c:v>
                </c:pt>
                <c:pt idx="131">
                  <c:v>-0.60348214980735904</c:v>
                </c:pt>
                <c:pt idx="132">
                  <c:v>-0.46223537625021471</c:v>
                </c:pt>
                <c:pt idx="133">
                  <c:v>-0.20856584578013759</c:v>
                </c:pt>
                <c:pt idx="134">
                  <c:v>-0.55746081235041345</c:v>
                </c:pt>
                <c:pt idx="135">
                  <c:v>-0.19024832804557512</c:v>
                </c:pt>
                <c:pt idx="136">
                  <c:v>-0.46223537625021471</c:v>
                </c:pt>
                <c:pt idx="137">
                  <c:v>-0.59714543899494643</c:v>
                </c:pt>
                <c:pt idx="138">
                  <c:v>2.9351375052298678E-2</c:v>
                </c:pt>
                <c:pt idx="139">
                  <c:v>1.6763638117403445E-2</c:v>
                </c:pt>
                <c:pt idx="140">
                  <c:v>-3.818891508628397E-2</c:v>
                </c:pt>
                <c:pt idx="141">
                  <c:v>-4.7347673953566982E-2</c:v>
                </c:pt>
                <c:pt idx="142">
                  <c:v>0.58252888930458013</c:v>
                </c:pt>
                <c:pt idx="143">
                  <c:v>-0.11549907323025721</c:v>
                </c:pt>
                <c:pt idx="144">
                  <c:v>0.13817045723981991</c:v>
                </c:pt>
                <c:pt idx="145">
                  <c:v>0.10764458946256816</c:v>
                </c:pt>
                <c:pt idx="146">
                  <c:v>0.36131411993264173</c:v>
                </c:pt>
                <c:pt idx="147">
                  <c:v>0.34299660219807926</c:v>
                </c:pt>
                <c:pt idx="148">
                  <c:v>0.33383784333079625</c:v>
                </c:pt>
                <c:pt idx="149">
                  <c:v>0.31552032559623377</c:v>
                </c:pt>
                <c:pt idx="150">
                  <c:v>0.30636156672895076</c:v>
                </c:pt>
                <c:pt idx="151">
                  <c:v>0.2972028078616713</c:v>
                </c:pt>
                <c:pt idx="152">
                  <c:v>0.28804404899438829</c:v>
                </c:pt>
                <c:pt idx="153">
                  <c:v>-0.21624542077035436</c:v>
                </c:pt>
                <c:pt idx="154">
                  <c:v>0.17656322733797047</c:v>
                </c:pt>
                <c:pt idx="155">
                  <c:v>0.16740446847068746</c:v>
                </c:pt>
                <c:pt idx="156">
                  <c:v>-0.59796282014323943</c:v>
                </c:pt>
                <c:pt idx="157">
                  <c:v>-0.59796282014323943</c:v>
                </c:pt>
                <c:pt idx="158">
                  <c:v>-0.43163779740362784</c:v>
                </c:pt>
                <c:pt idx="159">
                  <c:v>-0.23834620338759116</c:v>
                </c:pt>
                <c:pt idx="160">
                  <c:v>-7.3170011439209759E-2</c:v>
                </c:pt>
                <c:pt idx="161">
                  <c:v>0.21662724087471119</c:v>
                </c:pt>
                <c:pt idx="162">
                  <c:v>-0.28766222889003323</c:v>
                </c:pt>
                <c:pt idx="163">
                  <c:v>0.19830972314014872</c:v>
                </c:pt>
                <c:pt idx="164">
                  <c:v>0.17083344653830324</c:v>
                </c:pt>
                <c:pt idx="165">
                  <c:v>-0.56970527889384925</c:v>
                </c:pt>
                <c:pt idx="166">
                  <c:v>-0.59718155549569474</c:v>
                </c:pt>
                <c:pt idx="167">
                  <c:v>-0.10205084459822977</c:v>
                </c:pt>
                <c:pt idx="168">
                  <c:v>-0.64297534983210269</c:v>
                </c:pt>
                <c:pt idx="169">
                  <c:v>-0.17532091553648321</c:v>
                </c:pt>
                <c:pt idx="170">
                  <c:v>-0.22111470987289472</c:v>
                </c:pt>
                <c:pt idx="171">
                  <c:v>-0.5796453024086734</c:v>
                </c:pt>
                <c:pt idx="172">
                  <c:v>-0.4797856553860651</c:v>
                </c:pt>
                <c:pt idx="173">
                  <c:v>-5.7949215702981505E-2</c:v>
                </c:pt>
                <c:pt idx="174">
                  <c:v>-0.30511925492746705</c:v>
                </c:pt>
                <c:pt idx="175">
                  <c:v>-0.31427801379474651</c:v>
                </c:pt>
                <c:pt idx="176">
                  <c:v>-0.341754290396592</c:v>
                </c:pt>
                <c:pt idx="177">
                  <c:v>-0.58232877030649277</c:v>
                </c:pt>
                <c:pt idx="178">
                  <c:v>0.81030521449293147</c:v>
                </c:pt>
                <c:pt idx="179">
                  <c:v>-0.26505524139072634</c:v>
                </c:pt>
                <c:pt idx="180">
                  <c:v>-0.57710630313210309</c:v>
                </c:pt>
                <c:pt idx="181">
                  <c:v>-0.79544990416134986</c:v>
                </c:pt>
                <c:pt idx="182">
                  <c:v>-1.0888040612759564</c:v>
                </c:pt>
                <c:pt idx="183">
                  <c:v>-0.43427487647905494</c:v>
                </c:pt>
                <c:pt idx="184">
                  <c:v>-0.96072262748170623</c:v>
                </c:pt>
                <c:pt idx="185">
                  <c:v>-0.96988138634898569</c:v>
                </c:pt>
                <c:pt idx="186">
                  <c:v>-1.1921645573446806</c:v>
                </c:pt>
                <c:pt idx="187">
                  <c:v>-1.0422909655901105</c:v>
                </c:pt>
                <c:pt idx="188">
                  <c:v>-1.0514497244573899</c:v>
                </c:pt>
                <c:pt idx="189">
                  <c:v>-1.9733103644166015</c:v>
                </c:pt>
                <c:pt idx="190">
                  <c:v>-2.4117859888714737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3-7B46-8AC9-9F1B237DF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961904"/>
        <c:axId val="1253099312"/>
      </c:scatterChart>
      <c:valAx>
        <c:axId val="129496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Producer:José Maria da Fonseca Vinhos, S.A.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3099312"/>
        <c:crosses val="autoZero"/>
        <c:crossBetween val="midCat"/>
      </c:valAx>
      <c:valAx>
        <c:axId val="1253099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49619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Producer:João Portugal Ramos - Vinhos, SA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5'!$AB$2:$AB$192</c:f>
              <c:numCache>
                <c:formatCode>General</c:formatCode>
                <c:ptCount val="191"/>
              </c:numCache>
            </c:numRef>
          </c:xVal>
          <c:yVal>
            <c:numRef>
              <c:f>'Model 5'!$C$32:$C$222</c:f>
              <c:numCache>
                <c:formatCode>General</c:formatCode>
                <c:ptCount val="191"/>
                <c:pt idx="0">
                  <c:v>1.4277454828568317</c:v>
                </c:pt>
                <c:pt idx="1">
                  <c:v>0.57332960484665918</c:v>
                </c:pt>
                <c:pt idx="2">
                  <c:v>0.28302503890745712</c:v>
                </c:pt>
                <c:pt idx="3">
                  <c:v>-2.4461420887366003</c:v>
                </c:pt>
                <c:pt idx="4">
                  <c:v>9.5665994698951096E-2</c:v>
                </c:pt>
                <c:pt idx="5">
                  <c:v>0.47265301380045344</c:v>
                </c:pt>
                <c:pt idx="6">
                  <c:v>0.45433549606589096</c:v>
                </c:pt>
                <c:pt idx="7">
                  <c:v>-0.60003981301017362</c:v>
                </c:pt>
                <c:pt idx="8">
                  <c:v>0.54756811935693861</c:v>
                </c:pt>
                <c:pt idx="9">
                  <c:v>0.21146975908132859</c:v>
                </c:pt>
                <c:pt idx="10">
                  <c:v>-4.5664503934109035E-2</c:v>
                </c:pt>
                <c:pt idx="11">
                  <c:v>0.4094279651222692</c:v>
                </c:pt>
                <c:pt idx="12">
                  <c:v>0.39111044738770673</c:v>
                </c:pt>
                <c:pt idx="13">
                  <c:v>-0.16202240788885192</c:v>
                </c:pt>
                <c:pt idx="14">
                  <c:v>0.34531665305129877</c:v>
                </c:pt>
                <c:pt idx="15">
                  <c:v>0.32699913531673275</c:v>
                </c:pt>
                <c:pt idx="16">
                  <c:v>5.5012087112096708E-2</c:v>
                </c:pt>
                <c:pt idx="17">
                  <c:v>0.76501037029533236</c:v>
                </c:pt>
                <c:pt idx="18">
                  <c:v>-0.39517524643376234</c:v>
                </c:pt>
                <c:pt idx="19">
                  <c:v>0.17094088559471743</c:v>
                </c:pt>
                <c:pt idx="20">
                  <c:v>0.1526233678601514</c:v>
                </c:pt>
                <c:pt idx="21">
                  <c:v>0.40629289833022852</c:v>
                </c:pt>
                <c:pt idx="22">
                  <c:v>0.6525876133824049</c:v>
                </c:pt>
                <c:pt idx="23">
                  <c:v>0.3806005651777653</c:v>
                </c:pt>
                <c:pt idx="24">
                  <c:v>0.63427009564783887</c:v>
                </c:pt>
                <c:pt idx="25">
                  <c:v>0.88793962611791599</c:v>
                </c:pt>
                <c:pt idx="26">
                  <c:v>0.69052580159602073</c:v>
                </c:pt>
                <c:pt idx="27">
                  <c:v>0.66304952499417524</c:v>
                </c:pt>
                <c:pt idx="28">
                  <c:v>-4.5664503934109035E-2</c:v>
                </c:pt>
                <c:pt idx="29">
                  <c:v>0.51403970321029036</c:v>
                </c:pt>
                <c:pt idx="30">
                  <c:v>0.21279243495441946</c:v>
                </c:pt>
                <c:pt idx="31">
                  <c:v>0.50488094434300734</c:v>
                </c:pt>
                <c:pt idx="32">
                  <c:v>0.51403970321029036</c:v>
                </c:pt>
                <c:pt idx="33">
                  <c:v>0.50488094434300734</c:v>
                </c:pt>
                <c:pt idx="34">
                  <c:v>2.7605567004144405E-2</c:v>
                </c:pt>
                <c:pt idx="35">
                  <c:v>0.24464006200509303</c:v>
                </c:pt>
                <c:pt idx="36">
                  <c:v>-7.3140780535954519E-2</c:v>
                </c:pt>
                <c:pt idx="37">
                  <c:v>1.3476898601680443</c:v>
                </c:pt>
                <c:pt idx="38">
                  <c:v>0.5509774958716207</c:v>
                </c:pt>
                <c:pt idx="39">
                  <c:v>0.52350121926977522</c:v>
                </c:pt>
                <c:pt idx="40">
                  <c:v>1.7743250205306538E-3</c:v>
                </c:pt>
                <c:pt idx="41">
                  <c:v>-7.3844338467523585E-3</c:v>
                </c:pt>
                <c:pt idx="42">
                  <c:v>-5.3178228183160314E-2</c:v>
                </c:pt>
                <c:pt idx="43">
                  <c:v>0.42704371796989093</c:v>
                </c:pt>
                <c:pt idx="44">
                  <c:v>-0.90653317949164602</c:v>
                </c:pt>
                <c:pt idx="45">
                  <c:v>0.48111360271335357</c:v>
                </c:pt>
                <c:pt idx="46">
                  <c:v>-5.37017348286426E-2</c:v>
                </c:pt>
                <c:pt idx="47">
                  <c:v>0.55531493623453443</c:v>
                </c:pt>
                <c:pt idx="48">
                  <c:v>0.28332788802989484</c:v>
                </c:pt>
                <c:pt idx="49">
                  <c:v>0.27416912916261538</c:v>
                </c:pt>
                <c:pt idx="50">
                  <c:v>0.25585161142804935</c:v>
                </c:pt>
                <c:pt idx="51">
                  <c:v>-0.55095077431858286</c:v>
                </c:pt>
                <c:pt idx="52">
                  <c:v>0.48833298198599451</c:v>
                </c:pt>
                <c:pt idx="53">
                  <c:v>-0.52560916895648901</c:v>
                </c:pt>
                <c:pt idx="54">
                  <c:v>-2.6546198423396561E-2</c:v>
                </c:pt>
                <c:pt idx="55">
                  <c:v>-4.4863716157962585E-2</c:v>
                </c:pt>
                <c:pt idx="56">
                  <c:v>9.7969445321808735E-2</c:v>
                </c:pt>
                <c:pt idx="57">
                  <c:v>8.881068645452217E-2</c:v>
                </c:pt>
                <c:pt idx="58">
                  <c:v>0.27315239096305177</c:v>
                </c:pt>
                <c:pt idx="59">
                  <c:v>0.1565598459528772</c:v>
                </c:pt>
                <c:pt idx="60">
                  <c:v>-0.24117850612920932</c:v>
                </c:pt>
                <c:pt idx="61">
                  <c:v>0.78227539535257939</c:v>
                </c:pt>
                <c:pt idx="62">
                  <c:v>0.77311663648529638</c:v>
                </c:pt>
                <c:pt idx="63">
                  <c:v>-0.22788366139306149</c:v>
                </c:pt>
                <c:pt idx="64">
                  <c:v>4.8809443430073429E-3</c:v>
                </c:pt>
                <c:pt idx="65">
                  <c:v>-4.2778145242756693E-3</c:v>
                </c:pt>
                <c:pt idx="66">
                  <c:v>4.8809443430073429E-3</c:v>
                </c:pt>
                <c:pt idx="67">
                  <c:v>-2.2595332258838141E-2</c:v>
                </c:pt>
                <c:pt idx="68">
                  <c:v>0.25855047481308091</c:v>
                </c:pt>
                <c:pt idx="69">
                  <c:v>-3.1754091126121153E-2</c:v>
                </c:pt>
                <c:pt idx="70">
                  <c:v>0.53694944790180443</c:v>
                </c:pt>
                <c:pt idx="71">
                  <c:v>0.33212330294353976</c:v>
                </c:pt>
                <c:pt idx="72">
                  <c:v>0.24712338941794343</c:v>
                </c:pt>
                <c:pt idx="73">
                  <c:v>-0.42495560404121591</c:v>
                </c:pt>
                <c:pt idx="74">
                  <c:v>0.28457196037793864</c:v>
                </c:pt>
                <c:pt idx="75">
                  <c:v>0.55004468486180613</c:v>
                </c:pt>
                <c:pt idx="76">
                  <c:v>0.23778475376066233</c:v>
                </c:pt>
                <c:pt idx="77">
                  <c:v>3.9067776494276174E-2</c:v>
                </c:pt>
                <c:pt idx="78">
                  <c:v>0.29637515439173434</c:v>
                </c:pt>
                <c:pt idx="79">
                  <c:v>0.52597036758285576</c:v>
                </c:pt>
                <c:pt idx="80">
                  <c:v>-2.7162487693701109E-2</c:v>
                </c:pt>
                <c:pt idx="81">
                  <c:v>-5.4638764295546594E-2</c:v>
                </c:pt>
                <c:pt idx="82">
                  <c:v>0.18071324843996273</c:v>
                </c:pt>
                <c:pt idx="83">
                  <c:v>-9.1273799764671537E-2</c:v>
                </c:pt>
                <c:pt idx="84">
                  <c:v>0.15018738066271631</c:v>
                </c:pt>
                <c:pt idx="85">
                  <c:v>0.1410286217954333</c:v>
                </c:pt>
                <c:pt idx="86">
                  <c:v>-0.13095842640920452</c:v>
                </c:pt>
                <c:pt idx="87">
                  <c:v>3.9115747092445474E-2</c:v>
                </c:pt>
                <c:pt idx="88">
                  <c:v>-0.19835459423553914</c:v>
                </c:pt>
                <c:pt idx="89">
                  <c:v>0.34638670742355337</c:v>
                </c:pt>
                <c:pt idx="90">
                  <c:v>0.19416144372309496</c:v>
                </c:pt>
                <c:pt idx="91">
                  <c:v>4.6923382617068299E-2</c:v>
                </c:pt>
                <c:pt idx="92">
                  <c:v>1.9447106015222815E-2</c:v>
                </c:pt>
                <c:pt idx="93">
                  <c:v>-8.0291705866208929E-3</c:v>
                </c:pt>
                <c:pt idx="94">
                  <c:v>-2.9984535748567964E-2</c:v>
                </c:pt>
                <c:pt idx="95">
                  <c:v>-3.9143294615850976E-2</c:v>
                </c:pt>
                <c:pt idx="96">
                  <c:v>-0.55402247502524204</c:v>
                </c:pt>
                <c:pt idx="97">
                  <c:v>-0.46003269905728672</c:v>
                </c:pt>
                <c:pt idx="98">
                  <c:v>-0.2063631685872096</c:v>
                </c:pt>
                <c:pt idx="99">
                  <c:v>6.5240900351630771E-2</c:v>
                </c:pt>
                <c:pt idx="100">
                  <c:v>0.29143415421986241</c:v>
                </c:pt>
                <c:pt idx="101">
                  <c:v>-0.37091643064896829</c:v>
                </c:pt>
                <c:pt idx="102">
                  <c:v>-0.10159846227031011</c:v>
                </c:pt>
                <c:pt idx="103">
                  <c:v>0.1499305407047764</c:v>
                </c:pt>
                <c:pt idx="104">
                  <c:v>0.25736432684766264</c:v>
                </c:pt>
                <c:pt idx="105">
                  <c:v>0.52935137505229868</c:v>
                </c:pt>
                <c:pt idx="106">
                  <c:v>0.9359887474280697</c:v>
                </c:pt>
                <c:pt idx="107">
                  <c:v>0.44020871142378937</c:v>
                </c:pt>
                <c:pt idx="108">
                  <c:v>0.33870713243333483</c:v>
                </c:pt>
                <c:pt idx="109">
                  <c:v>0.32038961469877236</c:v>
                </c:pt>
                <c:pt idx="110">
                  <c:v>-0.2062692807547819</c:v>
                </c:pt>
                <c:pt idx="111">
                  <c:v>0.6591235056229241</c:v>
                </c:pt>
                <c:pt idx="112">
                  <c:v>0.11226458793631089</c:v>
                </c:pt>
                <c:pt idx="113">
                  <c:v>-0.16394021896373623</c:v>
                </c:pt>
                <c:pt idx="114">
                  <c:v>0.60317754013836478</c:v>
                </c:pt>
                <c:pt idx="115">
                  <c:v>0.50578518132298989</c:v>
                </c:pt>
                <c:pt idx="116">
                  <c:v>0.34950800966829121</c:v>
                </c:pt>
                <c:pt idx="117">
                  <c:v>5.9203443729089145E-2</c:v>
                </c:pt>
                <c:pt idx="118">
                  <c:v>-0.23110112221011114</c:v>
                </c:pt>
                <c:pt idx="119">
                  <c:v>-0.43897685834377675</c:v>
                </c:pt>
                <c:pt idx="120">
                  <c:v>7.7520961463651616E-2</c:v>
                </c:pt>
                <c:pt idx="121">
                  <c:v>0.23379813311835207</c:v>
                </c:pt>
                <c:pt idx="122">
                  <c:v>-0.11714410784848894</c:v>
                </c:pt>
                <c:pt idx="123">
                  <c:v>0.33524239988797078</c:v>
                </c:pt>
                <c:pt idx="124">
                  <c:v>-0.24601668062178383</c:v>
                </c:pt>
                <c:pt idx="125">
                  <c:v>-0.25517543948906329</c:v>
                </c:pt>
                <c:pt idx="126">
                  <c:v>-0.41960905323220565</c:v>
                </c:pt>
                <c:pt idx="127">
                  <c:v>-0.28265171609090878</c:v>
                </c:pt>
                <c:pt idx="128">
                  <c:v>-0.83883416254287013</c:v>
                </c:pt>
                <c:pt idx="129">
                  <c:v>-0.32233634273543821</c:v>
                </c:pt>
                <c:pt idx="130">
                  <c:v>-0.30096923382547125</c:v>
                </c:pt>
                <c:pt idx="131">
                  <c:v>-0.60348214980735904</c:v>
                </c:pt>
                <c:pt idx="132">
                  <c:v>-0.46223537625021471</c:v>
                </c:pt>
                <c:pt idx="133">
                  <c:v>-0.20856584578013759</c:v>
                </c:pt>
                <c:pt idx="134">
                  <c:v>-0.55746081235041345</c:v>
                </c:pt>
                <c:pt idx="135">
                  <c:v>-0.19024832804557512</c:v>
                </c:pt>
                <c:pt idx="136">
                  <c:v>-0.46223537625021471</c:v>
                </c:pt>
                <c:pt idx="137">
                  <c:v>-0.59714543899494643</c:v>
                </c:pt>
                <c:pt idx="138">
                  <c:v>2.9351375052298678E-2</c:v>
                </c:pt>
                <c:pt idx="139">
                  <c:v>1.6763638117403445E-2</c:v>
                </c:pt>
                <c:pt idx="140">
                  <c:v>-3.818891508628397E-2</c:v>
                </c:pt>
                <c:pt idx="141">
                  <c:v>-4.7347673953566982E-2</c:v>
                </c:pt>
                <c:pt idx="142">
                  <c:v>0.58252888930458013</c:v>
                </c:pt>
                <c:pt idx="143">
                  <c:v>-0.11549907323025721</c:v>
                </c:pt>
                <c:pt idx="144">
                  <c:v>0.13817045723981991</c:v>
                </c:pt>
                <c:pt idx="145">
                  <c:v>0.10764458946256816</c:v>
                </c:pt>
                <c:pt idx="146">
                  <c:v>0.36131411993264173</c:v>
                </c:pt>
                <c:pt idx="147">
                  <c:v>0.34299660219807926</c:v>
                </c:pt>
                <c:pt idx="148">
                  <c:v>0.33383784333079625</c:v>
                </c:pt>
                <c:pt idx="149">
                  <c:v>0.31552032559623377</c:v>
                </c:pt>
                <c:pt idx="150">
                  <c:v>0.30636156672895076</c:v>
                </c:pt>
                <c:pt idx="151">
                  <c:v>0.2972028078616713</c:v>
                </c:pt>
                <c:pt idx="152">
                  <c:v>0.28804404899438829</c:v>
                </c:pt>
                <c:pt idx="153">
                  <c:v>-0.21624542077035436</c:v>
                </c:pt>
                <c:pt idx="154">
                  <c:v>0.17656322733797047</c:v>
                </c:pt>
                <c:pt idx="155">
                  <c:v>0.16740446847068746</c:v>
                </c:pt>
                <c:pt idx="156">
                  <c:v>-0.59796282014323943</c:v>
                </c:pt>
                <c:pt idx="157">
                  <c:v>-0.59796282014323943</c:v>
                </c:pt>
                <c:pt idx="158">
                  <c:v>-0.43163779740362784</c:v>
                </c:pt>
                <c:pt idx="159">
                  <c:v>-0.23834620338759116</c:v>
                </c:pt>
                <c:pt idx="160">
                  <c:v>-7.3170011439209759E-2</c:v>
                </c:pt>
                <c:pt idx="161">
                  <c:v>0.21662724087471119</c:v>
                </c:pt>
                <c:pt idx="162">
                  <c:v>-0.28766222889003323</c:v>
                </c:pt>
                <c:pt idx="163">
                  <c:v>0.19830972314014872</c:v>
                </c:pt>
                <c:pt idx="164">
                  <c:v>0.17083344653830324</c:v>
                </c:pt>
                <c:pt idx="165">
                  <c:v>-0.56970527889384925</c:v>
                </c:pt>
                <c:pt idx="166">
                  <c:v>-0.59718155549569474</c:v>
                </c:pt>
                <c:pt idx="167">
                  <c:v>-0.10205084459822977</c:v>
                </c:pt>
                <c:pt idx="168">
                  <c:v>-0.64297534983210269</c:v>
                </c:pt>
                <c:pt idx="169">
                  <c:v>-0.17532091553648321</c:v>
                </c:pt>
                <c:pt idx="170">
                  <c:v>-0.22111470987289472</c:v>
                </c:pt>
                <c:pt idx="171">
                  <c:v>-0.5796453024086734</c:v>
                </c:pt>
                <c:pt idx="172">
                  <c:v>-0.4797856553860651</c:v>
                </c:pt>
                <c:pt idx="173">
                  <c:v>-5.7949215702981505E-2</c:v>
                </c:pt>
                <c:pt idx="174">
                  <c:v>-0.30511925492746705</c:v>
                </c:pt>
                <c:pt idx="175">
                  <c:v>-0.31427801379474651</c:v>
                </c:pt>
                <c:pt idx="176">
                  <c:v>-0.341754290396592</c:v>
                </c:pt>
                <c:pt idx="177">
                  <c:v>-0.58232877030649277</c:v>
                </c:pt>
                <c:pt idx="178">
                  <c:v>0.81030521449293147</c:v>
                </c:pt>
                <c:pt idx="179">
                  <c:v>-0.26505524139072634</c:v>
                </c:pt>
                <c:pt idx="180">
                  <c:v>-0.57710630313210309</c:v>
                </c:pt>
                <c:pt idx="181">
                  <c:v>-0.79544990416134986</c:v>
                </c:pt>
                <c:pt idx="182">
                  <c:v>-1.0888040612759564</c:v>
                </c:pt>
                <c:pt idx="183">
                  <c:v>-0.43427487647905494</c:v>
                </c:pt>
                <c:pt idx="184">
                  <c:v>-0.96072262748170623</c:v>
                </c:pt>
                <c:pt idx="185">
                  <c:v>-0.96988138634898569</c:v>
                </c:pt>
                <c:pt idx="186">
                  <c:v>-1.1921645573446806</c:v>
                </c:pt>
                <c:pt idx="187">
                  <c:v>-1.0422909655901105</c:v>
                </c:pt>
                <c:pt idx="188">
                  <c:v>-1.0514497244573899</c:v>
                </c:pt>
                <c:pt idx="189">
                  <c:v>-1.9733103644166015</c:v>
                </c:pt>
                <c:pt idx="190">
                  <c:v>-2.4117859888714737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33-8F4B-A03E-205B8DBC3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325968"/>
        <c:axId val="1278327616"/>
      </c:scatterChart>
      <c:valAx>
        <c:axId val="127832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Producer:João Portugal Ramos - Vinhos, SA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8327616"/>
        <c:crosses val="autoZero"/>
        <c:crossBetween val="midCat"/>
      </c:valAx>
      <c:valAx>
        <c:axId val="1278327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83259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Average Price in Dollars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5'!$AC$2:$AC$192</c:f>
              <c:numCache>
                <c:formatCode>General</c:formatCode>
                <c:ptCount val="191"/>
              </c:numCache>
            </c:numRef>
          </c:xVal>
          <c:yVal>
            <c:numRef>
              <c:f>'Model 5'!$C$32:$C$222</c:f>
              <c:numCache>
                <c:formatCode>General</c:formatCode>
                <c:ptCount val="191"/>
                <c:pt idx="0">
                  <c:v>1.4277454828568317</c:v>
                </c:pt>
                <c:pt idx="1">
                  <c:v>0.57332960484665918</c:v>
                </c:pt>
                <c:pt idx="2">
                  <c:v>0.28302503890745712</c:v>
                </c:pt>
                <c:pt idx="3">
                  <c:v>-2.4461420887366003</c:v>
                </c:pt>
                <c:pt idx="4">
                  <c:v>9.5665994698951096E-2</c:v>
                </c:pt>
                <c:pt idx="5">
                  <c:v>0.47265301380045344</c:v>
                </c:pt>
                <c:pt idx="6">
                  <c:v>0.45433549606589096</c:v>
                </c:pt>
                <c:pt idx="7">
                  <c:v>-0.60003981301017362</c:v>
                </c:pt>
                <c:pt idx="8">
                  <c:v>0.54756811935693861</c:v>
                </c:pt>
                <c:pt idx="9">
                  <c:v>0.21146975908132859</c:v>
                </c:pt>
                <c:pt idx="10">
                  <c:v>-4.5664503934109035E-2</c:v>
                </c:pt>
                <c:pt idx="11">
                  <c:v>0.4094279651222692</c:v>
                </c:pt>
                <c:pt idx="12">
                  <c:v>0.39111044738770673</c:v>
                </c:pt>
                <c:pt idx="13">
                  <c:v>-0.16202240788885192</c:v>
                </c:pt>
                <c:pt idx="14">
                  <c:v>0.34531665305129877</c:v>
                </c:pt>
                <c:pt idx="15">
                  <c:v>0.32699913531673275</c:v>
                </c:pt>
                <c:pt idx="16">
                  <c:v>5.5012087112096708E-2</c:v>
                </c:pt>
                <c:pt idx="17">
                  <c:v>0.76501037029533236</c:v>
                </c:pt>
                <c:pt idx="18">
                  <c:v>-0.39517524643376234</c:v>
                </c:pt>
                <c:pt idx="19">
                  <c:v>0.17094088559471743</c:v>
                </c:pt>
                <c:pt idx="20">
                  <c:v>0.1526233678601514</c:v>
                </c:pt>
                <c:pt idx="21">
                  <c:v>0.40629289833022852</c:v>
                </c:pt>
                <c:pt idx="22">
                  <c:v>0.6525876133824049</c:v>
                </c:pt>
                <c:pt idx="23">
                  <c:v>0.3806005651777653</c:v>
                </c:pt>
                <c:pt idx="24">
                  <c:v>0.63427009564783887</c:v>
                </c:pt>
                <c:pt idx="25">
                  <c:v>0.88793962611791599</c:v>
                </c:pt>
                <c:pt idx="26">
                  <c:v>0.69052580159602073</c:v>
                </c:pt>
                <c:pt idx="27">
                  <c:v>0.66304952499417524</c:v>
                </c:pt>
                <c:pt idx="28">
                  <c:v>-4.5664503934109035E-2</c:v>
                </c:pt>
                <c:pt idx="29">
                  <c:v>0.51403970321029036</c:v>
                </c:pt>
                <c:pt idx="30">
                  <c:v>0.21279243495441946</c:v>
                </c:pt>
                <c:pt idx="31">
                  <c:v>0.50488094434300734</c:v>
                </c:pt>
                <c:pt idx="32">
                  <c:v>0.51403970321029036</c:v>
                </c:pt>
                <c:pt idx="33">
                  <c:v>0.50488094434300734</c:v>
                </c:pt>
                <c:pt idx="34">
                  <c:v>2.7605567004144405E-2</c:v>
                </c:pt>
                <c:pt idx="35">
                  <c:v>0.24464006200509303</c:v>
                </c:pt>
                <c:pt idx="36">
                  <c:v>-7.3140780535954519E-2</c:v>
                </c:pt>
                <c:pt idx="37">
                  <c:v>1.3476898601680443</c:v>
                </c:pt>
                <c:pt idx="38">
                  <c:v>0.5509774958716207</c:v>
                </c:pt>
                <c:pt idx="39">
                  <c:v>0.52350121926977522</c:v>
                </c:pt>
                <c:pt idx="40">
                  <c:v>1.7743250205306538E-3</c:v>
                </c:pt>
                <c:pt idx="41">
                  <c:v>-7.3844338467523585E-3</c:v>
                </c:pt>
                <c:pt idx="42">
                  <c:v>-5.3178228183160314E-2</c:v>
                </c:pt>
                <c:pt idx="43">
                  <c:v>0.42704371796989093</c:v>
                </c:pt>
                <c:pt idx="44">
                  <c:v>-0.90653317949164602</c:v>
                </c:pt>
                <c:pt idx="45">
                  <c:v>0.48111360271335357</c:v>
                </c:pt>
                <c:pt idx="46">
                  <c:v>-5.37017348286426E-2</c:v>
                </c:pt>
                <c:pt idx="47">
                  <c:v>0.55531493623453443</c:v>
                </c:pt>
                <c:pt idx="48">
                  <c:v>0.28332788802989484</c:v>
                </c:pt>
                <c:pt idx="49">
                  <c:v>0.27416912916261538</c:v>
                </c:pt>
                <c:pt idx="50">
                  <c:v>0.25585161142804935</c:v>
                </c:pt>
                <c:pt idx="51">
                  <c:v>-0.55095077431858286</c:v>
                </c:pt>
                <c:pt idx="52">
                  <c:v>0.48833298198599451</c:v>
                </c:pt>
                <c:pt idx="53">
                  <c:v>-0.52560916895648901</c:v>
                </c:pt>
                <c:pt idx="54">
                  <c:v>-2.6546198423396561E-2</c:v>
                </c:pt>
                <c:pt idx="55">
                  <c:v>-4.4863716157962585E-2</c:v>
                </c:pt>
                <c:pt idx="56">
                  <c:v>9.7969445321808735E-2</c:v>
                </c:pt>
                <c:pt idx="57">
                  <c:v>8.881068645452217E-2</c:v>
                </c:pt>
                <c:pt idx="58">
                  <c:v>0.27315239096305177</c:v>
                </c:pt>
                <c:pt idx="59">
                  <c:v>0.1565598459528772</c:v>
                </c:pt>
                <c:pt idx="60">
                  <c:v>-0.24117850612920932</c:v>
                </c:pt>
                <c:pt idx="61">
                  <c:v>0.78227539535257939</c:v>
                </c:pt>
                <c:pt idx="62">
                  <c:v>0.77311663648529638</c:v>
                </c:pt>
                <c:pt idx="63">
                  <c:v>-0.22788366139306149</c:v>
                </c:pt>
                <c:pt idx="64">
                  <c:v>4.8809443430073429E-3</c:v>
                </c:pt>
                <c:pt idx="65">
                  <c:v>-4.2778145242756693E-3</c:v>
                </c:pt>
                <c:pt idx="66">
                  <c:v>4.8809443430073429E-3</c:v>
                </c:pt>
                <c:pt idx="67">
                  <c:v>-2.2595332258838141E-2</c:v>
                </c:pt>
                <c:pt idx="68">
                  <c:v>0.25855047481308091</c:v>
                </c:pt>
                <c:pt idx="69">
                  <c:v>-3.1754091126121153E-2</c:v>
                </c:pt>
                <c:pt idx="70">
                  <c:v>0.53694944790180443</c:v>
                </c:pt>
                <c:pt idx="71">
                  <c:v>0.33212330294353976</c:v>
                </c:pt>
                <c:pt idx="72">
                  <c:v>0.24712338941794343</c:v>
                </c:pt>
                <c:pt idx="73">
                  <c:v>-0.42495560404121591</c:v>
                </c:pt>
                <c:pt idx="74">
                  <c:v>0.28457196037793864</c:v>
                </c:pt>
                <c:pt idx="75">
                  <c:v>0.55004468486180613</c:v>
                </c:pt>
                <c:pt idx="76">
                  <c:v>0.23778475376066233</c:v>
                </c:pt>
                <c:pt idx="77">
                  <c:v>3.9067776494276174E-2</c:v>
                </c:pt>
                <c:pt idx="78">
                  <c:v>0.29637515439173434</c:v>
                </c:pt>
                <c:pt idx="79">
                  <c:v>0.52597036758285576</c:v>
                </c:pt>
                <c:pt idx="80">
                  <c:v>-2.7162487693701109E-2</c:v>
                </c:pt>
                <c:pt idx="81">
                  <c:v>-5.4638764295546594E-2</c:v>
                </c:pt>
                <c:pt idx="82">
                  <c:v>0.18071324843996273</c:v>
                </c:pt>
                <c:pt idx="83">
                  <c:v>-9.1273799764671537E-2</c:v>
                </c:pt>
                <c:pt idx="84">
                  <c:v>0.15018738066271631</c:v>
                </c:pt>
                <c:pt idx="85">
                  <c:v>0.1410286217954333</c:v>
                </c:pt>
                <c:pt idx="86">
                  <c:v>-0.13095842640920452</c:v>
                </c:pt>
                <c:pt idx="87">
                  <c:v>3.9115747092445474E-2</c:v>
                </c:pt>
                <c:pt idx="88">
                  <c:v>-0.19835459423553914</c:v>
                </c:pt>
                <c:pt idx="89">
                  <c:v>0.34638670742355337</c:v>
                </c:pt>
                <c:pt idx="90">
                  <c:v>0.19416144372309496</c:v>
                </c:pt>
                <c:pt idx="91">
                  <c:v>4.6923382617068299E-2</c:v>
                </c:pt>
                <c:pt idx="92">
                  <c:v>1.9447106015222815E-2</c:v>
                </c:pt>
                <c:pt idx="93">
                  <c:v>-8.0291705866208929E-3</c:v>
                </c:pt>
                <c:pt idx="94">
                  <c:v>-2.9984535748567964E-2</c:v>
                </c:pt>
                <c:pt idx="95">
                  <c:v>-3.9143294615850976E-2</c:v>
                </c:pt>
                <c:pt idx="96">
                  <c:v>-0.55402247502524204</c:v>
                </c:pt>
                <c:pt idx="97">
                  <c:v>-0.46003269905728672</c:v>
                </c:pt>
                <c:pt idx="98">
                  <c:v>-0.2063631685872096</c:v>
                </c:pt>
                <c:pt idx="99">
                  <c:v>6.5240900351630771E-2</c:v>
                </c:pt>
                <c:pt idx="100">
                  <c:v>0.29143415421986241</c:v>
                </c:pt>
                <c:pt idx="101">
                  <c:v>-0.37091643064896829</c:v>
                </c:pt>
                <c:pt idx="102">
                  <c:v>-0.10159846227031011</c:v>
                </c:pt>
                <c:pt idx="103">
                  <c:v>0.1499305407047764</c:v>
                </c:pt>
                <c:pt idx="104">
                  <c:v>0.25736432684766264</c:v>
                </c:pt>
                <c:pt idx="105">
                  <c:v>0.52935137505229868</c:v>
                </c:pt>
                <c:pt idx="106">
                  <c:v>0.9359887474280697</c:v>
                </c:pt>
                <c:pt idx="107">
                  <c:v>0.44020871142378937</c:v>
                </c:pt>
                <c:pt idx="108">
                  <c:v>0.33870713243333483</c:v>
                </c:pt>
                <c:pt idx="109">
                  <c:v>0.32038961469877236</c:v>
                </c:pt>
                <c:pt idx="110">
                  <c:v>-0.2062692807547819</c:v>
                </c:pt>
                <c:pt idx="111">
                  <c:v>0.6591235056229241</c:v>
                </c:pt>
                <c:pt idx="112">
                  <c:v>0.11226458793631089</c:v>
                </c:pt>
                <c:pt idx="113">
                  <c:v>-0.16394021896373623</c:v>
                </c:pt>
                <c:pt idx="114">
                  <c:v>0.60317754013836478</c:v>
                </c:pt>
                <c:pt idx="115">
                  <c:v>0.50578518132298989</c:v>
                </c:pt>
                <c:pt idx="116">
                  <c:v>0.34950800966829121</c:v>
                </c:pt>
                <c:pt idx="117">
                  <c:v>5.9203443729089145E-2</c:v>
                </c:pt>
                <c:pt idx="118">
                  <c:v>-0.23110112221011114</c:v>
                </c:pt>
                <c:pt idx="119">
                  <c:v>-0.43897685834377675</c:v>
                </c:pt>
                <c:pt idx="120">
                  <c:v>7.7520961463651616E-2</c:v>
                </c:pt>
                <c:pt idx="121">
                  <c:v>0.23379813311835207</c:v>
                </c:pt>
                <c:pt idx="122">
                  <c:v>-0.11714410784848894</c:v>
                </c:pt>
                <c:pt idx="123">
                  <c:v>0.33524239988797078</c:v>
                </c:pt>
                <c:pt idx="124">
                  <c:v>-0.24601668062178383</c:v>
                </c:pt>
                <c:pt idx="125">
                  <c:v>-0.25517543948906329</c:v>
                </c:pt>
                <c:pt idx="126">
                  <c:v>-0.41960905323220565</c:v>
                </c:pt>
                <c:pt idx="127">
                  <c:v>-0.28265171609090878</c:v>
                </c:pt>
                <c:pt idx="128">
                  <c:v>-0.83883416254287013</c:v>
                </c:pt>
                <c:pt idx="129">
                  <c:v>-0.32233634273543821</c:v>
                </c:pt>
                <c:pt idx="130">
                  <c:v>-0.30096923382547125</c:v>
                </c:pt>
                <c:pt idx="131">
                  <c:v>-0.60348214980735904</c:v>
                </c:pt>
                <c:pt idx="132">
                  <c:v>-0.46223537625021471</c:v>
                </c:pt>
                <c:pt idx="133">
                  <c:v>-0.20856584578013759</c:v>
                </c:pt>
                <c:pt idx="134">
                  <c:v>-0.55746081235041345</c:v>
                </c:pt>
                <c:pt idx="135">
                  <c:v>-0.19024832804557512</c:v>
                </c:pt>
                <c:pt idx="136">
                  <c:v>-0.46223537625021471</c:v>
                </c:pt>
                <c:pt idx="137">
                  <c:v>-0.59714543899494643</c:v>
                </c:pt>
                <c:pt idx="138">
                  <c:v>2.9351375052298678E-2</c:v>
                </c:pt>
                <c:pt idx="139">
                  <c:v>1.6763638117403445E-2</c:v>
                </c:pt>
                <c:pt idx="140">
                  <c:v>-3.818891508628397E-2</c:v>
                </c:pt>
                <c:pt idx="141">
                  <c:v>-4.7347673953566982E-2</c:v>
                </c:pt>
                <c:pt idx="142">
                  <c:v>0.58252888930458013</c:v>
                </c:pt>
                <c:pt idx="143">
                  <c:v>-0.11549907323025721</c:v>
                </c:pt>
                <c:pt idx="144">
                  <c:v>0.13817045723981991</c:v>
                </c:pt>
                <c:pt idx="145">
                  <c:v>0.10764458946256816</c:v>
                </c:pt>
                <c:pt idx="146">
                  <c:v>0.36131411993264173</c:v>
                </c:pt>
                <c:pt idx="147">
                  <c:v>0.34299660219807926</c:v>
                </c:pt>
                <c:pt idx="148">
                  <c:v>0.33383784333079625</c:v>
                </c:pt>
                <c:pt idx="149">
                  <c:v>0.31552032559623377</c:v>
                </c:pt>
                <c:pt idx="150">
                  <c:v>0.30636156672895076</c:v>
                </c:pt>
                <c:pt idx="151">
                  <c:v>0.2972028078616713</c:v>
                </c:pt>
                <c:pt idx="152">
                  <c:v>0.28804404899438829</c:v>
                </c:pt>
                <c:pt idx="153">
                  <c:v>-0.21624542077035436</c:v>
                </c:pt>
                <c:pt idx="154">
                  <c:v>0.17656322733797047</c:v>
                </c:pt>
                <c:pt idx="155">
                  <c:v>0.16740446847068746</c:v>
                </c:pt>
                <c:pt idx="156">
                  <c:v>-0.59796282014323943</c:v>
                </c:pt>
                <c:pt idx="157">
                  <c:v>-0.59796282014323943</c:v>
                </c:pt>
                <c:pt idx="158">
                  <c:v>-0.43163779740362784</c:v>
                </c:pt>
                <c:pt idx="159">
                  <c:v>-0.23834620338759116</c:v>
                </c:pt>
                <c:pt idx="160">
                  <c:v>-7.3170011439209759E-2</c:v>
                </c:pt>
                <c:pt idx="161">
                  <c:v>0.21662724087471119</c:v>
                </c:pt>
                <c:pt idx="162">
                  <c:v>-0.28766222889003323</c:v>
                </c:pt>
                <c:pt idx="163">
                  <c:v>0.19830972314014872</c:v>
                </c:pt>
                <c:pt idx="164">
                  <c:v>0.17083344653830324</c:v>
                </c:pt>
                <c:pt idx="165">
                  <c:v>-0.56970527889384925</c:v>
                </c:pt>
                <c:pt idx="166">
                  <c:v>-0.59718155549569474</c:v>
                </c:pt>
                <c:pt idx="167">
                  <c:v>-0.10205084459822977</c:v>
                </c:pt>
                <c:pt idx="168">
                  <c:v>-0.64297534983210269</c:v>
                </c:pt>
                <c:pt idx="169">
                  <c:v>-0.17532091553648321</c:v>
                </c:pt>
                <c:pt idx="170">
                  <c:v>-0.22111470987289472</c:v>
                </c:pt>
                <c:pt idx="171">
                  <c:v>-0.5796453024086734</c:v>
                </c:pt>
                <c:pt idx="172">
                  <c:v>-0.4797856553860651</c:v>
                </c:pt>
                <c:pt idx="173">
                  <c:v>-5.7949215702981505E-2</c:v>
                </c:pt>
                <c:pt idx="174">
                  <c:v>-0.30511925492746705</c:v>
                </c:pt>
                <c:pt idx="175">
                  <c:v>-0.31427801379474651</c:v>
                </c:pt>
                <c:pt idx="176">
                  <c:v>-0.341754290396592</c:v>
                </c:pt>
                <c:pt idx="177">
                  <c:v>-0.58232877030649277</c:v>
                </c:pt>
                <c:pt idx="178">
                  <c:v>0.81030521449293147</c:v>
                </c:pt>
                <c:pt idx="179">
                  <c:v>-0.26505524139072634</c:v>
                </c:pt>
                <c:pt idx="180">
                  <c:v>-0.57710630313210309</c:v>
                </c:pt>
                <c:pt idx="181">
                  <c:v>-0.79544990416134986</c:v>
                </c:pt>
                <c:pt idx="182">
                  <c:v>-1.0888040612759564</c:v>
                </c:pt>
                <c:pt idx="183">
                  <c:v>-0.43427487647905494</c:v>
                </c:pt>
                <c:pt idx="184">
                  <c:v>-0.96072262748170623</c:v>
                </c:pt>
                <c:pt idx="185">
                  <c:v>-0.96988138634898569</c:v>
                </c:pt>
                <c:pt idx="186">
                  <c:v>-1.1921645573446806</c:v>
                </c:pt>
                <c:pt idx="187">
                  <c:v>-1.0422909655901105</c:v>
                </c:pt>
                <c:pt idx="188">
                  <c:v>-1.0514497244573899</c:v>
                </c:pt>
                <c:pt idx="189">
                  <c:v>-1.9733103644166015</c:v>
                </c:pt>
                <c:pt idx="190">
                  <c:v>-2.4117859888714737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DF-604C-809D-E3D6C3FEB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114144"/>
        <c:axId val="1253118048"/>
      </c:scatterChart>
      <c:valAx>
        <c:axId val="125311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Average Price in Dollars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3118048"/>
        <c:crosses val="autoZero"/>
        <c:crossBetween val="midCat"/>
      </c:valAx>
      <c:valAx>
        <c:axId val="1253118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31141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5'!$E$32:$E$222</c:f>
              <c:numCache>
                <c:formatCode>General</c:formatCode>
                <c:ptCount val="191"/>
                <c:pt idx="0">
                  <c:v>0.26178010471204188</c:v>
                </c:pt>
                <c:pt idx="1">
                  <c:v>0.78534031413612571</c:v>
                </c:pt>
                <c:pt idx="2">
                  <c:v>1.3089005235602094</c:v>
                </c:pt>
                <c:pt idx="3">
                  <c:v>1.8324607329842932</c:v>
                </c:pt>
                <c:pt idx="4">
                  <c:v>2.3560209424083771</c:v>
                </c:pt>
                <c:pt idx="5">
                  <c:v>2.8795811518324608</c:v>
                </c:pt>
                <c:pt idx="6">
                  <c:v>3.4031413612565449</c:v>
                </c:pt>
                <c:pt idx="7">
                  <c:v>3.9267015706806285</c:v>
                </c:pt>
                <c:pt idx="8">
                  <c:v>4.4502617801047117</c:v>
                </c:pt>
                <c:pt idx="9">
                  <c:v>4.9738219895287958</c:v>
                </c:pt>
                <c:pt idx="10">
                  <c:v>5.4973821989528791</c:v>
                </c:pt>
                <c:pt idx="11">
                  <c:v>6.0209424083769632</c:v>
                </c:pt>
                <c:pt idx="12">
                  <c:v>6.5445026178010473</c:v>
                </c:pt>
                <c:pt idx="13">
                  <c:v>7.0680628272251305</c:v>
                </c:pt>
                <c:pt idx="14">
                  <c:v>7.5916230366492146</c:v>
                </c:pt>
                <c:pt idx="15">
                  <c:v>8.1151832460732987</c:v>
                </c:pt>
                <c:pt idx="16">
                  <c:v>8.6387434554973819</c:v>
                </c:pt>
                <c:pt idx="17">
                  <c:v>9.1623036649214651</c:v>
                </c:pt>
                <c:pt idx="18">
                  <c:v>9.6858638743455501</c:v>
                </c:pt>
                <c:pt idx="19">
                  <c:v>10.209424083769633</c:v>
                </c:pt>
                <c:pt idx="20">
                  <c:v>10.732984293193716</c:v>
                </c:pt>
                <c:pt idx="21">
                  <c:v>11.256544502617801</c:v>
                </c:pt>
                <c:pt idx="22">
                  <c:v>11.780104712041885</c:v>
                </c:pt>
                <c:pt idx="23">
                  <c:v>12.303664921465968</c:v>
                </c:pt>
                <c:pt idx="24">
                  <c:v>12.827225130890053</c:v>
                </c:pt>
                <c:pt idx="25">
                  <c:v>13.350785340314136</c:v>
                </c:pt>
                <c:pt idx="26">
                  <c:v>13.874345549738219</c:v>
                </c:pt>
                <c:pt idx="27">
                  <c:v>14.397905759162303</c:v>
                </c:pt>
                <c:pt idx="28">
                  <c:v>14.921465968586388</c:v>
                </c:pt>
                <c:pt idx="29">
                  <c:v>15.445026178010471</c:v>
                </c:pt>
                <c:pt idx="30">
                  <c:v>15.968586387434554</c:v>
                </c:pt>
                <c:pt idx="31">
                  <c:v>16.492146596858639</c:v>
                </c:pt>
                <c:pt idx="32">
                  <c:v>17.015706806282722</c:v>
                </c:pt>
                <c:pt idx="33">
                  <c:v>17.539267015706805</c:v>
                </c:pt>
                <c:pt idx="34">
                  <c:v>18.062827225130889</c:v>
                </c:pt>
                <c:pt idx="35">
                  <c:v>18.586387434554972</c:v>
                </c:pt>
                <c:pt idx="36">
                  <c:v>19.109947643979059</c:v>
                </c:pt>
                <c:pt idx="37">
                  <c:v>19.633507853403142</c:v>
                </c:pt>
                <c:pt idx="38">
                  <c:v>20.157068062827225</c:v>
                </c:pt>
                <c:pt idx="39">
                  <c:v>20.680628272251308</c:v>
                </c:pt>
                <c:pt idx="40">
                  <c:v>21.204188481675391</c:v>
                </c:pt>
                <c:pt idx="41">
                  <c:v>21.727748691099475</c:v>
                </c:pt>
                <c:pt idx="42">
                  <c:v>22.251308900523561</c:v>
                </c:pt>
                <c:pt idx="43">
                  <c:v>22.774869109947645</c:v>
                </c:pt>
                <c:pt idx="44">
                  <c:v>23.298429319371728</c:v>
                </c:pt>
                <c:pt idx="45">
                  <c:v>23.821989528795811</c:v>
                </c:pt>
                <c:pt idx="46">
                  <c:v>24.345549738219894</c:v>
                </c:pt>
                <c:pt idx="47">
                  <c:v>24.869109947643977</c:v>
                </c:pt>
                <c:pt idx="48">
                  <c:v>25.392670157068064</c:v>
                </c:pt>
                <c:pt idx="49">
                  <c:v>25.916230366492147</c:v>
                </c:pt>
                <c:pt idx="50">
                  <c:v>26.439790575916231</c:v>
                </c:pt>
                <c:pt idx="51">
                  <c:v>26.963350785340314</c:v>
                </c:pt>
                <c:pt idx="52">
                  <c:v>27.486910994764397</c:v>
                </c:pt>
                <c:pt idx="53">
                  <c:v>28.01047120418848</c:v>
                </c:pt>
                <c:pt idx="54">
                  <c:v>28.534031413612563</c:v>
                </c:pt>
                <c:pt idx="55">
                  <c:v>29.05759162303665</c:v>
                </c:pt>
                <c:pt idx="56">
                  <c:v>29.581151832460733</c:v>
                </c:pt>
                <c:pt idx="57">
                  <c:v>30.104712041884817</c:v>
                </c:pt>
                <c:pt idx="58">
                  <c:v>30.6282722513089</c:v>
                </c:pt>
                <c:pt idx="59">
                  <c:v>31.151832460732983</c:v>
                </c:pt>
                <c:pt idx="60">
                  <c:v>31.675392670157066</c:v>
                </c:pt>
                <c:pt idx="61">
                  <c:v>32.198952879581157</c:v>
                </c:pt>
                <c:pt idx="62">
                  <c:v>32.72251308900524</c:v>
                </c:pt>
                <c:pt idx="63">
                  <c:v>33.246073298429323</c:v>
                </c:pt>
                <c:pt idx="64">
                  <c:v>33.769633507853406</c:v>
                </c:pt>
                <c:pt idx="65">
                  <c:v>34.293193717277489</c:v>
                </c:pt>
                <c:pt idx="66">
                  <c:v>34.816753926701573</c:v>
                </c:pt>
                <c:pt idx="67">
                  <c:v>35.340314136125656</c:v>
                </c:pt>
                <c:pt idx="68">
                  <c:v>35.863874345549739</c:v>
                </c:pt>
                <c:pt idx="69">
                  <c:v>36.387434554973822</c:v>
                </c:pt>
                <c:pt idx="70">
                  <c:v>36.910994764397905</c:v>
                </c:pt>
                <c:pt idx="71">
                  <c:v>37.434554973821996</c:v>
                </c:pt>
                <c:pt idx="72">
                  <c:v>37.958115183246079</c:v>
                </c:pt>
                <c:pt idx="73">
                  <c:v>38.481675392670162</c:v>
                </c:pt>
                <c:pt idx="74">
                  <c:v>39.005235602094245</c:v>
                </c:pt>
                <c:pt idx="75">
                  <c:v>39.528795811518329</c:v>
                </c:pt>
                <c:pt idx="76">
                  <c:v>40.052356020942412</c:v>
                </c:pt>
                <c:pt idx="77">
                  <c:v>40.575916230366495</c:v>
                </c:pt>
                <c:pt idx="78">
                  <c:v>41.099476439790578</c:v>
                </c:pt>
                <c:pt idx="79">
                  <c:v>41.623036649214662</c:v>
                </c:pt>
                <c:pt idx="80">
                  <c:v>42.146596858638745</c:v>
                </c:pt>
                <c:pt idx="81">
                  <c:v>42.670157068062828</c:v>
                </c:pt>
                <c:pt idx="82">
                  <c:v>43.193717277486911</c:v>
                </c:pt>
                <c:pt idx="83">
                  <c:v>43.717277486910994</c:v>
                </c:pt>
                <c:pt idx="84">
                  <c:v>44.240837696335085</c:v>
                </c:pt>
                <c:pt idx="85">
                  <c:v>44.764397905759168</c:v>
                </c:pt>
                <c:pt idx="86">
                  <c:v>45.287958115183251</c:v>
                </c:pt>
                <c:pt idx="87">
                  <c:v>45.811518324607334</c:v>
                </c:pt>
                <c:pt idx="88">
                  <c:v>46.335078534031418</c:v>
                </c:pt>
                <c:pt idx="89">
                  <c:v>46.858638743455501</c:v>
                </c:pt>
                <c:pt idx="90">
                  <c:v>47.382198952879584</c:v>
                </c:pt>
                <c:pt idx="91">
                  <c:v>47.905759162303667</c:v>
                </c:pt>
                <c:pt idx="92">
                  <c:v>48.42931937172775</c:v>
                </c:pt>
                <c:pt idx="93">
                  <c:v>48.952879581151834</c:v>
                </c:pt>
                <c:pt idx="94">
                  <c:v>49.476439790575917</c:v>
                </c:pt>
                <c:pt idx="95">
                  <c:v>50</c:v>
                </c:pt>
                <c:pt idx="96">
                  <c:v>50.52356020942409</c:v>
                </c:pt>
                <c:pt idx="97">
                  <c:v>51.047120418848174</c:v>
                </c:pt>
                <c:pt idx="98">
                  <c:v>51.570680628272257</c:v>
                </c:pt>
                <c:pt idx="99">
                  <c:v>52.09424083769634</c:v>
                </c:pt>
                <c:pt idx="100">
                  <c:v>52.617801047120423</c:v>
                </c:pt>
                <c:pt idx="101">
                  <c:v>53.141361256544506</c:v>
                </c:pt>
                <c:pt idx="102">
                  <c:v>53.66492146596859</c:v>
                </c:pt>
                <c:pt idx="103">
                  <c:v>54.188481675392673</c:v>
                </c:pt>
                <c:pt idx="104">
                  <c:v>54.712041884816756</c:v>
                </c:pt>
                <c:pt idx="105">
                  <c:v>55.235602094240839</c:v>
                </c:pt>
                <c:pt idx="106">
                  <c:v>55.759162303664922</c:v>
                </c:pt>
                <c:pt idx="107">
                  <c:v>56.282722513089006</c:v>
                </c:pt>
                <c:pt idx="108">
                  <c:v>56.806282722513089</c:v>
                </c:pt>
                <c:pt idx="109">
                  <c:v>57.329842931937179</c:v>
                </c:pt>
                <c:pt idx="110">
                  <c:v>57.853403141361262</c:v>
                </c:pt>
                <c:pt idx="111">
                  <c:v>58.376963350785346</c:v>
                </c:pt>
                <c:pt idx="112">
                  <c:v>58.900523560209429</c:v>
                </c:pt>
                <c:pt idx="113">
                  <c:v>59.424083769633512</c:v>
                </c:pt>
                <c:pt idx="114">
                  <c:v>59.947643979057595</c:v>
                </c:pt>
                <c:pt idx="115">
                  <c:v>60.471204188481678</c:v>
                </c:pt>
                <c:pt idx="116">
                  <c:v>60.994764397905762</c:v>
                </c:pt>
                <c:pt idx="117">
                  <c:v>61.518324607329845</c:v>
                </c:pt>
                <c:pt idx="118">
                  <c:v>62.041884816753928</c:v>
                </c:pt>
                <c:pt idx="119">
                  <c:v>62.565445026178011</c:v>
                </c:pt>
                <c:pt idx="120">
                  <c:v>63.089005235602095</c:v>
                </c:pt>
                <c:pt idx="121">
                  <c:v>63.612565445026178</c:v>
                </c:pt>
                <c:pt idx="122">
                  <c:v>64.136125654450268</c:v>
                </c:pt>
                <c:pt idx="123">
                  <c:v>64.659685863874344</c:v>
                </c:pt>
                <c:pt idx="124">
                  <c:v>65.183246073298434</c:v>
                </c:pt>
                <c:pt idx="125">
                  <c:v>65.706806282722511</c:v>
                </c:pt>
                <c:pt idx="126">
                  <c:v>66.230366492146601</c:v>
                </c:pt>
                <c:pt idx="127">
                  <c:v>66.753926701570677</c:v>
                </c:pt>
                <c:pt idx="128">
                  <c:v>67.277486910994767</c:v>
                </c:pt>
                <c:pt idx="129">
                  <c:v>67.801047120418858</c:v>
                </c:pt>
                <c:pt idx="130">
                  <c:v>68.324607329842934</c:v>
                </c:pt>
                <c:pt idx="131">
                  <c:v>68.848167539267024</c:v>
                </c:pt>
                <c:pt idx="132">
                  <c:v>69.3717277486911</c:v>
                </c:pt>
                <c:pt idx="133">
                  <c:v>69.89528795811519</c:v>
                </c:pt>
                <c:pt idx="134">
                  <c:v>70.418848167539267</c:v>
                </c:pt>
                <c:pt idx="135">
                  <c:v>70.942408376963357</c:v>
                </c:pt>
                <c:pt idx="136">
                  <c:v>71.465968586387433</c:v>
                </c:pt>
                <c:pt idx="137">
                  <c:v>71.989528795811523</c:v>
                </c:pt>
                <c:pt idx="138">
                  <c:v>72.513089005235599</c:v>
                </c:pt>
                <c:pt idx="139">
                  <c:v>73.03664921465969</c:v>
                </c:pt>
                <c:pt idx="140">
                  <c:v>73.560209424083766</c:v>
                </c:pt>
                <c:pt idx="141">
                  <c:v>74.083769633507856</c:v>
                </c:pt>
                <c:pt idx="142">
                  <c:v>74.607329842931946</c:v>
                </c:pt>
                <c:pt idx="143">
                  <c:v>75.130890052356023</c:v>
                </c:pt>
                <c:pt idx="144">
                  <c:v>75.654450261780113</c:v>
                </c:pt>
                <c:pt idx="145">
                  <c:v>76.178010471204189</c:v>
                </c:pt>
                <c:pt idx="146">
                  <c:v>76.701570680628279</c:v>
                </c:pt>
                <c:pt idx="147">
                  <c:v>77.225130890052355</c:v>
                </c:pt>
                <c:pt idx="148">
                  <c:v>77.748691099476446</c:v>
                </c:pt>
                <c:pt idx="149">
                  <c:v>78.272251308900522</c:v>
                </c:pt>
                <c:pt idx="150">
                  <c:v>78.795811518324612</c:v>
                </c:pt>
                <c:pt idx="151">
                  <c:v>79.319371727748688</c:v>
                </c:pt>
                <c:pt idx="152">
                  <c:v>79.842931937172779</c:v>
                </c:pt>
                <c:pt idx="153">
                  <c:v>80.366492146596855</c:v>
                </c:pt>
                <c:pt idx="154">
                  <c:v>80.890052356020945</c:v>
                </c:pt>
                <c:pt idx="155">
                  <c:v>81.413612565445035</c:v>
                </c:pt>
                <c:pt idx="156">
                  <c:v>81.937172774869111</c:v>
                </c:pt>
                <c:pt idx="157">
                  <c:v>82.460732984293202</c:v>
                </c:pt>
                <c:pt idx="158">
                  <c:v>82.984293193717278</c:v>
                </c:pt>
                <c:pt idx="159">
                  <c:v>83.507853403141368</c:v>
                </c:pt>
                <c:pt idx="160">
                  <c:v>84.031413612565444</c:v>
                </c:pt>
                <c:pt idx="161">
                  <c:v>84.554973821989535</c:v>
                </c:pt>
                <c:pt idx="162">
                  <c:v>85.078534031413611</c:v>
                </c:pt>
                <c:pt idx="163">
                  <c:v>85.602094240837701</c:v>
                </c:pt>
                <c:pt idx="164">
                  <c:v>86.125654450261777</c:v>
                </c:pt>
                <c:pt idx="165">
                  <c:v>86.649214659685867</c:v>
                </c:pt>
                <c:pt idx="166">
                  <c:v>87.172774869109944</c:v>
                </c:pt>
                <c:pt idx="167">
                  <c:v>87.696335078534034</c:v>
                </c:pt>
                <c:pt idx="168">
                  <c:v>88.219895287958124</c:v>
                </c:pt>
                <c:pt idx="169">
                  <c:v>88.7434554973822</c:v>
                </c:pt>
                <c:pt idx="170">
                  <c:v>89.267015706806291</c:v>
                </c:pt>
                <c:pt idx="171">
                  <c:v>89.790575916230367</c:v>
                </c:pt>
                <c:pt idx="172">
                  <c:v>90.314136125654457</c:v>
                </c:pt>
                <c:pt idx="173">
                  <c:v>90.837696335078533</c:v>
                </c:pt>
                <c:pt idx="174">
                  <c:v>91.361256544502623</c:v>
                </c:pt>
                <c:pt idx="175">
                  <c:v>91.8848167539267</c:v>
                </c:pt>
                <c:pt idx="176">
                  <c:v>92.40837696335079</c:v>
                </c:pt>
                <c:pt idx="177">
                  <c:v>92.931937172774866</c:v>
                </c:pt>
                <c:pt idx="178">
                  <c:v>93.455497382198956</c:v>
                </c:pt>
                <c:pt idx="179">
                  <c:v>93.979057591623032</c:v>
                </c:pt>
                <c:pt idx="180">
                  <c:v>94.502617801047123</c:v>
                </c:pt>
                <c:pt idx="181">
                  <c:v>95.026178010471213</c:v>
                </c:pt>
                <c:pt idx="182">
                  <c:v>95.549738219895289</c:v>
                </c:pt>
                <c:pt idx="183">
                  <c:v>96.073298429319379</c:v>
                </c:pt>
                <c:pt idx="184">
                  <c:v>96.596858638743456</c:v>
                </c:pt>
                <c:pt idx="185">
                  <c:v>97.120418848167546</c:v>
                </c:pt>
                <c:pt idx="186">
                  <c:v>97.643979057591622</c:v>
                </c:pt>
                <c:pt idx="187">
                  <c:v>98.167539267015712</c:v>
                </c:pt>
                <c:pt idx="188">
                  <c:v>98.691099476439788</c:v>
                </c:pt>
                <c:pt idx="189">
                  <c:v>99.214659685863879</c:v>
                </c:pt>
                <c:pt idx="190">
                  <c:v>99.738219895287955</c:v>
                </c:pt>
              </c:numCache>
            </c:numRef>
          </c:xVal>
          <c:yVal>
            <c:numRef>
              <c:f>'Model 5'!$F$32:$F$222</c:f>
              <c:numCache>
                <c:formatCode>General</c:formatCode>
                <c:ptCount val="191"/>
                <c:pt idx="0">
                  <c:v>12.5</c:v>
                </c:pt>
                <c:pt idx="1">
                  <c:v>13</c:v>
                </c:pt>
                <c:pt idx="2">
                  <c:v>13.5</c:v>
                </c:pt>
                <c:pt idx="3">
                  <c:v>13.5</c:v>
                </c:pt>
                <c:pt idx="4">
                  <c:v>13.5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14.5</c:v>
                </c:pt>
                <c:pt idx="9">
                  <c:v>14.5</c:v>
                </c:pt>
                <c:pt idx="10">
                  <c:v>14.5</c:v>
                </c:pt>
                <c:pt idx="11">
                  <c:v>14.5</c:v>
                </c:pt>
                <c:pt idx="12">
                  <c:v>14.5</c:v>
                </c:pt>
                <c:pt idx="13">
                  <c:v>14.5</c:v>
                </c:pt>
                <c:pt idx="14">
                  <c:v>14.5</c:v>
                </c:pt>
                <c:pt idx="15">
                  <c:v>14.5</c:v>
                </c:pt>
                <c:pt idx="16">
                  <c:v>14.5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15.5</c:v>
                </c:pt>
                <c:pt idx="38">
                  <c:v>15.5</c:v>
                </c:pt>
                <c:pt idx="39">
                  <c:v>15.5</c:v>
                </c:pt>
                <c:pt idx="40">
                  <c:v>15.5</c:v>
                </c:pt>
                <c:pt idx="41">
                  <c:v>15.5</c:v>
                </c:pt>
                <c:pt idx="42">
                  <c:v>15.5</c:v>
                </c:pt>
                <c:pt idx="43">
                  <c:v>15.5</c:v>
                </c:pt>
                <c:pt idx="44">
                  <c:v>15.5</c:v>
                </c:pt>
                <c:pt idx="45">
                  <c:v>15.5</c:v>
                </c:pt>
                <c:pt idx="46">
                  <c:v>15.5</c:v>
                </c:pt>
                <c:pt idx="47">
                  <c:v>15.5</c:v>
                </c:pt>
                <c:pt idx="48">
                  <c:v>15.5</c:v>
                </c:pt>
                <c:pt idx="49">
                  <c:v>15.5</c:v>
                </c:pt>
                <c:pt idx="50">
                  <c:v>15.5</c:v>
                </c:pt>
                <c:pt idx="51">
                  <c:v>15.5</c:v>
                </c:pt>
                <c:pt idx="52">
                  <c:v>15.5</c:v>
                </c:pt>
                <c:pt idx="53">
                  <c:v>15.5</c:v>
                </c:pt>
                <c:pt idx="54">
                  <c:v>15.5</c:v>
                </c:pt>
                <c:pt idx="55">
                  <c:v>15.5</c:v>
                </c:pt>
                <c:pt idx="56">
                  <c:v>15.5</c:v>
                </c:pt>
                <c:pt idx="57">
                  <c:v>15.5</c:v>
                </c:pt>
                <c:pt idx="58">
                  <c:v>15.5</c:v>
                </c:pt>
                <c:pt idx="59">
                  <c:v>15.5</c:v>
                </c:pt>
                <c:pt idx="60">
                  <c:v>15.5</c:v>
                </c:pt>
                <c:pt idx="61">
                  <c:v>15.5</c:v>
                </c:pt>
                <c:pt idx="62">
                  <c:v>15.5</c:v>
                </c:pt>
                <c:pt idx="63">
                  <c:v>15.5</c:v>
                </c:pt>
                <c:pt idx="64">
                  <c:v>15.5</c:v>
                </c:pt>
                <c:pt idx="65">
                  <c:v>15.5</c:v>
                </c:pt>
                <c:pt idx="66">
                  <c:v>15.5</c:v>
                </c:pt>
                <c:pt idx="67">
                  <c:v>15.5</c:v>
                </c:pt>
                <c:pt idx="68">
                  <c:v>15.5</c:v>
                </c:pt>
                <c:pt idx="69">
                  <c:v>15.5</c:v>
                </c:pt>
                <c:pt idx="70">
                  <c:v>15.5</c:v>
                </c:pt>
                <c:pt idx="71">
                  <c:v>15.5</c:v>
                </c:pt>
                <c:pt idx="72">
                  <c:v>15.5</c:v>
                </c:pt>
                <c:pt idx="73">
                  <c:v>15.5</c:v>
                </c:pt>
                <c:pt idx="74">
                  <c:v>15.5</c:v>
                </c:pt>
                <c:pt idx="75">
                  <c:v>15.5</c:v>
                </c:pt>
                <c:pt idx="76">
                  <c:v>15.5</c:v>
                </c:pt>
                <c:pt idx="77">
                  <c:v>15.5</c:v>
                </c:pt>
                <c:pt idx="78">
                  <c:v>15.5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16.5</c:v>
                </c:pt>
                <c:pt idx="117">
                  <c:v>16.5</c:v>
                </c:pt>
                <c:pt idx="118">
                  <c:v>16.5</c:v>
                </c:pt>
                <c:pt idx="119">
                  <c:v>16.5</c:v>
                </c:pt>
                <c:pt idx="120">
                  <c:v>16.5</c:v>
                </c:pt>
                <c:pt idx="121">
                  <c:v>16.5</c:v>
                </c:pt>
                <c:pt idx="122">
                  <c:v>16.5</c:v>
                </c:pt>
                <c:pt idx="123">
                  <c:v>16.5</c:v>
                </c:pt>
                <c:pt idx="124">
                  <c:v>16.5</c:v>
                </c:pt>
                <c:pt idx="125">
                  <c:v>16.5</c:v>
                </c:pt>
                <c:pt idx="126">
                  <c:v>16.5</c:v>
                </c:pt>
                <c:pt idx="127">
                  <c:v>16.5</c:v>
                </c:pt>
                <c:pt idx="128">
                  <c:v>16.5</c:v>
                </c:pt>
                <c:pt idx="129">
                  <c:v>16.5</c:v>
                </c:pt>
                <c:pt idx="130">
                  <c:v>16.5</c:v>
                </c:pt>
                <c:pt idx="131">
                  <c:v>16.5</c:v>
                </c:pt>
                <c:pt idx="132">
                  <c:v>16.5</c:v>
                </c:pt>
                <c:pt idx="133">
                  <c:v>16.5</c:v>
                </c:pt>
                <c:pt idx="134">
                  <c:v>16.5</c:v>
                </c:pt>
                <c:pt idx="135">
                  <c:v>16.5</c:v>
                </c:pt>
                <c:pt idx="136">
                  <c:v>16.5</c:v>
                </c:pt>
                <c:pt idx="137">
                  <c:v>16.5</c:v>
                </c:pt>
                <c:pt idx="138">
                  <c:v>16.5</c:v>
                </c:pt>
                <c:pt idx="139">
                  <c:v>16.5</c:v>
                </c:pt>
                <c:pt idx="140">
                  <c:v>16.5</c:v>
                </c:pt>
                <c:pt idx="141">
                  <c:v>16.5</c:v>
                </c:pt>
                <c:pt idx="142">
                  <c:v>16.5</c:v>
                </c:pt>
                <c:pt idx="143">
                  <c:v>16.5</c:v>
                </c:pt>
                <c:pt idx="144">
                  <c:v>16.5</c:v>
                </c:pt>
                <c:pt idx="145">
                  <c:v>16.5</c:v>
                </c:pt>
                <c:pt idx="146">
                  <c:v>16.5</c:v>
                </c:pt>
                <c:pt idx="147">
                  <c:v>16.5</c:v>
                </c:pt>
                <c:pt idx="148">
                  <c:v>17</c:v>
                </c:pt>
                <c:pt idx="149">
                  <c:v>17</c:v>
                </c:pt>
                <c:pt idx="150">
                  <c:v>17</c:v>
                </c:pt>
                <c:pt idx="151">
                  <c:v>17</c:v>
                </c:pt>
                <c:pt idx="152">
                  <c:v>17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17.5</c:v>
                </c:pt>
                <c:pt idx="182">
                  <c:v>17.5</c:v>
                </c:pt>
                <c:pt idx="183">
                  <c:v>17.5</c:v>
                </c:pt>
                <c:pt idx="184">
                  <c:v>17.5</c:v>
                </c:pt>
                <c:pt idx="185">
                  <c:v>17.5</c:v>
                </c:pt>
                <c:pt idx="186">
                  <c:v>17.5</c:v>
                </c:pt>
                <c:pt idx="187">
                  <c:v>17.5</c:v>
                </c:pt>
                <c:pt idx="188">
                  <c:v>17.5</c:v>
                </c:pt>
                <c:pt idx="189">
                  <c:v>17.5</c:v>
                </c:pt>
                <c:pt idx="190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3E-1345-8D78-CB8237D95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408592"/>
        <c:axId val="1278410240"/>
      </c:scatterChart>
      <c:valAx>
        <c:axId val="127840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8410240"/>
        <c:crosses val="autoZero"/>
        <c:crossBetween val="midCat"/>
      </c:valAx>
      <c:valAx>
        <c:axId val="1278410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JudgeRating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84085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Color:Red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1'!$S$2:$S$192</c:f>
              <c:numCache>
                <c:formatCode>General</c:formatCode>
                <c:ptCount val="191"/>
              </c:numCache>
            </c:numRef>
          </c:xVal>
          <c:yVal>
            <c:numRef>
              <c:f>'Model 1'!$C$40:$C$230</c:f>
              <c:numCache>
                <c:formatCode>General</c:formatCode>
                <c:ptCount val="191"/>
                <c:pt idx="0">
                  <c:v>1.4396792810058194</c:v>
                </c:pt>
                <c:pt idx="1">
                  <c:v>0.58274158310964097</c:v>
                </c:pt>
                <c:pt idx="2">
                  <c:v>0.28893929488295811</c:v>
                </c:pt>
                <c:pt idx="3">
                  <c:v>-2.4252191011004882</c:v>
                </c:pt>
                <c:pt idx="4">
                  <c:v>5.6195982322392979E-2</c:v>
                </c:pt>
                <c:pt idx="5">
                  <c:v>0.47688199241221696</c:v>
                </c:pt>
                <c:pt idx="6">
                  <c:v>0.42058795607686505</c:v>
                </c:pt>
                <c:pt idx="7">
                  <c:v>-0.57719995491530085</c:v>
                </c:pt>
                <c:pt idx="8">
                  <c:v>0.563144724243827</c:v>
                </c:pt>
                <c:pt idx="9">
                  <c:v>0.22424571482464728</c:v>
                </c:pt>
                <c:pt idx="10">
                  <c:v>0.13921491799649033</c:v>
                </c:pt>
                <c:pt idx="11">
                  <c:v>0.42164059252882069</c:v>
                </c:pt>
                <c:pt idx="12">
                  <c:v>0.40360190405182195</c:v>
                </c:pt>
                <c:pt idx="13">
                  <c:v>-0.15694463968604566</c:v>
                </c:pt>
                <c:pt idx="14">
                  <c:v>0.35850518285932509</c:v>
                </c:pt>
                <c:pt idx="15">
                  <c:v>0.34046649438232635</c:v>
                </c:pt>
                <c:pt idx="16">
                  <c:v>6.4702894632642227E-2</c:v>
                </c:pt>
                <c:pt idx="17">
                  <c:v>0.75287048858585237</c:v>
                </c:pt>
                <c:pt idx="18">
                  <c:v>-0.4347846734391112</c:v>
                </c:pt>
                <c:pt idx="19">
                  <c:v>0.1956767787022109</c:v>
                </c:pt>
                <c:pt idx="20">
                  <c:v>0.17763809022521215</c:v>
                </c:pt>
                <c:pt idx="21">
                  <c:v>0.43536300149789753</c:v>
                </c:pt>
                <c:pt idx="22">
                  <c:v>0.67643816785238542</c:v>
                </c:pt>
                <c:pt idx="23">
                  <c:v>0.4006745681027013</c:v>
                </c:pt>
                <c:pt idx="24">
                  <c:v>0.65839947937538668</c:v>
                </c:pt>
                <c:pt idx="25">
                  <c:v>0.9161243906480685</c:v>
                </c:pt>
                <c:pt idx="26">
                  <c:v>0.68995070147089166</c:v>
                </c:pt>
                <c:pt idx="27">
                  <c:v>0.66289266875539354</c:v>
                </c:pt>
                <c:pt idx="28">
                  <c:v>-4.1156696064781784E-2</c:v>
                </c:pt>
                <c:pt idx="29">
                  <c:v>0.46524313654305161</c:v>
                </c:pt>
                <c:pt idx="30">
                  <c:v>0.17005190475757104</c:v>
                </c:pt>
                <c:pt idx="31">
                  <c:v>0.45622379230455223</c:v>
                </c:pt>
                <c:pt idx="32">
                  <c:v>0.46524313654305161</c:v>
                </c:pt>
                <c:pt idx="33">
                  <c:v>0.45622379230455223</c:v>
                </c:pt>
                <c:pt idx="34">
                  <c:v>3.0998057843213189E-2</c:v>
                </c:pt>
                <c:pt idx="35">
                  <c:v>0.25264559216190463</c:v>
                </c:pt>
                <c:pt idx="36">
                  <c:v>-6.8214728780276346E-2</c:v>
                </c:pt>
                <c:pt idx="37">
                  <c:v>1.3103447714386149</c:v>
                </c:pt>
                <c:pt idx="38">
                  <c:v>0.50839564076658306</c:v>
                </c:pt>
                <c:pt idx="39">
                  <c:v>0.51959295590944166</c:v>
                </c:pt>
                <c:pt idx="40">
                  <c:v>1.8048003051326589E-2</c:v>
                </c:pt>
                <c:pt idx="41">
                  <c:v>9.0286588128307699E-3</c:v>
                </c:pt>
                <c:pt idx="42">
                  <c:v>-3.6068062379669641E-2</c:v>
                </c:pt>
                <c:pt idx="43">
                  <c:v>0.4369902975089488</c:v>
                </c:pt>
                <c:pt idx="44">
                  <c:v>-0.90565020672023167</c:v>
                </c:pt>
                <c:pt idx="45">
                  <c:v>0.46721504280451853</c:v>
                </c:pt>
                <c:pt idx="46">
                  <c:v>-7.5292812456350333E-2</c:v>
                </c:pt>
                <c:pt idx="47">
                  <c:v>0.54667277681253523</c:v>
                </c:pt>
                <c:pt idx="48">
                  <c:v>0.27090917706285111</c:v>
                </c:pt>
                <c:pt idx="49">
                  <c:v>0.26188983282435174</c:v>
                </c:pt>
                <c:pt idx="50">
                  <c:v>0.243851144347353</c:v>
                </c:pt>
                <c:pt idx="51">
                  <c:v>-0.57442031066319998</c:v>
                </c:pt>
                <c:pt idx="52">
                  <c:v>0.43690925866756203</c:v>
                </c:pt>
                <c:pt idx="53">
                  <c:v>-0.49992251787101694</c:v>
                </c:pt>
                <c:pt idx="54">
                  <c:v>-7.1213388999705529E-2</c:v>
                </c:pt>
                <c:pt idx="55">
                  <c:v>-8.9252077476704272E-2</c:v>
                </c:pt>
                <c:pt idx="56">
                  <c:v>5.2937722833966916E-2</c:v>
                </c:pt>
                <c:pt idx="57">
                  <c:v>4.3918378595467544E-2</c:v>
                </c:pt>
                <c:pt idx="58">
                  <c:v>0.30021013109729466</c:v>
                </c:pt>
                <c:pt idx="59">
                  <c:v>0.184371794333682</c:v>
                </c:pt>
                <c:pt idx="60">
                  <c:v>-0.21624948641811415</c:v>
                </c:pt>
                <c:pt idx="61">
                  <c:v>0.80802955296296375</c:v>
                </c:pt>
                <c:pt idx="62">
                  <c:v>0.79901020872446438</c:v>
                </c:pt>
                <c:pt idx="63">
                  <c:v>-0.22029637512260081</c:v>
                </c:pt>
                <c:pt idx="64">
                  <c:v>-4.3776207695447766E-2</c:v>
                </c:pt>
                <c:pt idx="65">
                  <c:v>-5.2795551933947138E-2</c:v>
                </c:pt>
                <c:pt idx="66">
                  <c:v>-4.3776207695447766E-2</c:v>
                </c:pt>
                <c:pt idx="67">
                  <c:v>-7.0834240410945881E-2</c:v>
                </c:pt>
                <c:pt idx="68">
                  <c:v>0.21394870357723761</c:v>
                </c:pt>
                <c:pt idx="69">
                  <c:v>-7.9853584649445253E-2</c:v>
                </c:pt>
                <c:pt idx="70">
                  <c:v>0.51216125328942397</c:v>
                </c:pt>
                <c:pt idx="71">
                  <c:v>0.29317858475476655</c:v>
                </c:pt>
                <c:pt idx="72">
                  <c:v>0.2581747448254994</c:v>
                </c:pt>
                <c:pt idx="73">
                  <c:v>-0.40979724304067844</c:v>
                </c:pt>
                <c:pt idx="74">
                  <c:v>0.29172907090734057</c:v>
                </c:pt>
                <c:pt idx="75">
                  <c:v>0.52791430163639319</c:v>
                </c:pt>
                <c:pt idx="76">
                  <c:v>0.2403679884349792</c:v>
                </c:pt>
                <c:pt idx="77">
                  <c:v>3.6759142593290051E-2</c:v>
                </c:pt>
                <c:pt idx="78">
                  <c:v>0.27018939036370782</c:v>
                </c:pt>
                <c:pt idx="79">
                  <c:v>0.54263356243931149</c:v>
                </c:pt>
                <c:pt idx="80">
                  <c:v>-1.7912981298554342E-2</c:v>
                </c:pt>
                <c:pt idx="81">
                  <c:v>-4.4971014014052457E-2</c:v>
                </c:pt>
                <c:pt idx="82">
                  <c:v>0.1947152087816324</c:v>
                </c:pt>
                <c:pt idx="83">
                  <c:v>-8.1048390968049944E-2</c:v>
                </c:pt>
                <c:pt idx="84">
                  <c:v>0.13575630666225003</c:v>
                </c:pt>
                <c:pt idx="85">
                  <c:v>0.12673696242375065</c:v>
                </c:pt>
                <c:pt idx="86">
                  <c:v>-0.14902663732593524</c:v>
                </c:pt>
                <c:pt idx="87">
                  <c:v>5.3231977639400796E-2</c:v>
                </c:pt>
                <c:pt idx="88">
                  <c:v>-0.21105213446015014</c:v>
                </c:pt>
                <c:pt idx="89">
                  <c:v>0.37116496263245935</c:v>
                </c:pt>
                <c:pt idx="90">
                  <c:v>0.21456480967441394</c:v>
                </c:pt>
                <c:pt idx="91">
                  <c:v>6.8343330167280669E-2</c:v>
                </c:pt>
                <c:pt idx="92">
                  <c:v>4.1285297451782554E-2</c:v>
                </c:pt>
                <c:pt idx="93">
                  <c:v>1.422726473628444E-2</c:v>
                </c:pt>
                <c:pt idx="94">
                  <c:v>-8.1129429809436715E-2</c:v>
                </c:pt>
                <c:pt idx="95">
                  <c:v>-9.0148774047936087E-2</c:v>
                </c:pt>
                <c:pt idx="96">
                  <c:v>-0.59827142171520364</c:v>
                </c:pt>
                <c:pt idx="97">
                  <c:v>-0.43146654242993066</c:v>
                </c:pt>
                <c:pt idx="98">
                  <c:v>-0.17374163115724528</c:v>
                </c:pt>
                <c:pt idx="99">
                  <c:v>8.6382018644279412E-2</c:v>
                </c:pt>
                <c:pt idx="100">
                  <c:v>0.31704889720146312</c:v>
                </c:pt>
                <c:pt idx="101">
                  <c:v>-0.34268623838181611</c:v>
                </c:pt>
                <c:pt idx="102">
                  <c:v>-9.7421108448919824E-2</c:v>
                </c:pt>
                <c:pt idx="103">
                  <c:v>0.15005571236231496</c:v>
                </c:pt>
                <c:pt idx="104">
                  <c:v>0.25687470488742825</c:v>
                </c:pt>
                <c:pt idx="105">
                  <c:v>0.53263830463711237</c:v>
                </c:pt>
                <c:pt idx="106">
                  <c:v>0.90087111455316204</c:v>
                </c:pt>
                <c:pt idx="107">
                  <c:v>0.40784119392362861</c:v>
                </c:pt>
                <c:pt idx="108">
                  <c:v>0.34759117540476758</c:v>
                </c:pt>
                <c:pt idx="109">
                  <c:v>0.32955248692776884</c:v>
                </c:pt>
                <c:pt idx="110">
                  <c:v>-0.19925158485416006</c:v>
                </c:pt>
                <c:pt idx="111">
                  <c:v>0.64884127208511622</c:v>
                </c:pt>
                <c:pt idx="112">
                  <c:v>0.28682437989617071</c:v>
                </c:pt>
                <c:pt idx="113">
                  <c:v>-0.16183236327840689</c:v>
                </c:pt>
                <c:pt idx="114">
                  <c:v>0.58846084537425725</c:v>
                </c:pt>
                <c:pt idx="115">
                  <c:v>0.51455251722306983</c:v>
                </c:pt>
                <c:pt idx="116">
                  <c:v>0.34935616336776576</c:v>
                </c:pt>
                <c:pt idx="117">
                  <c:v>5.5553875141082898E-2</c:v>
                </c:pt>
                <c:pt idx="118">
                  <c:v>-0.23824841308559819</c:v>
                </c:pt>
                <c:pt idx="119">
                  <c:v>-0.46949683243197882</c:v>
                </c:pt>
                <c:pt idx="120">
                  <c:v>5.4972334351891305E-2</c:v>
                </c:pt>
                <c:pt idx="121">
                  <c:v>0.23878891747338749</c:v>
                </c:pt>
                <c:pt idx="122">
                  <c:v>5.8951532734923262E-2</c:v>
                </c:pt>
                <c:pt idx="123">
                  <c:v>0.52028528984929601</c:v>
                </c:pt>
                <c:pt idx="124">
                  <c:v>-0.23313003731037263</c:v>
                </c:pt>
                <c:pt idx="125">
                  <c:v>-0.242149381548872</c:v>
                </c:pt>
                <c:pt idx="126">
                  <c:v>-0.43966974814930282</c:v>
                </c:pt>
                <c:pt idx="127">
                  <c:v>-0.26920741426437012</c:v>
                </c:pt>
                <c:pt idx="128">
                  <c:v>-0.86165482740612376</c:v>
                </c:pt>
                <c:pt idx="129">
                  <c:v>-0.33718566062225186</c:v>
                </c:pt>
                <c:pt idx="130">
                  <c:v>-0.28724610274136886</c:v>
                </c:pt>
                <c:pt idx="131">
                  <c:v>-0.62196860461043713</c:v>
                </c:pt>
                <c:pt idx="132">
                  <c:v>-0.4406760140712187</c:v>
                </c:pt>
                <c:pt idx="133">
                  <c:v>-0.18295110279853688</c:v>
                </c:pt>
                <c:pt idx="134">
                  <c:v>-0.60818746252493483</c:v>
                </c:pt>
                <c:pt idx="135">
                  <c:v>-0.16491241432153814</c:v>
                </c:pt>
                <c:pt idx="136">
                  <c:v>-0.4406760140712187</c:v>
                </c:pt>
                <c:pt idx="137">
                  <c:v>-0.5745530393118301</c:v>
                </c:pt>
                <c:pt idx="138">
                  <c:v>3.263830463711237E-2</c:v>
                </c:pt>
                <c:pt idx="139">
                  <c:v>-2.1113964703655341E-2</c:v>
                </c:pt>
                <c:pt idx="140">
                  <c:v>-7.5230030134651571E-2</c:v>
                </c:pt>
                <c:pt idx="141">
                  <c:v>-8.4249374373150943E-2</c:v>
                </c:pt>
                <c:pt idx="142">
                  <c:v>0.5834359702275087</c:v>
                </c:pt>
                <c:pt idx="143">
                  <c:v>-0.10731210340273556</c:v>
                </c:pt>
                <c:pt idx="144">
                  <c:v>0.15041280786994804</c:v>
                </c:pt>
                <c:pt idx="145">
                  <c:v>9.1453905750563891E-2</c:v>
                </c:pt>
                <c:pt idx="146">
                  <c:v>0.34917881702324749</c:v>
                </c:pt>
                <c:pt idx="147">
                  <c:v>0.33114012854624875</c:v>
                </c:pt>
                <c:pt idx="148">
                  <c:v>0.32212078430774937</c:v>
                </c:pt>
                <c:pt idx="149">
                  <c:v>0.30408209583075063</c:v>
                </c:pt>
                <c:pt idx="150">
                  <c:v>0.29506275159225126</c:v>
                </c:pt>
                <c:pt idx="151">
                  <c:v>0.28604340735375189</c:v>
                </c:pt>
                <c:pt idx="152">
                  <c:v>0.27702406311525252</c:v>
                </c:pt>
                <c:pt idx="153">
                  <c:v>-0.20652489002622865</c:v>
                </c:pt>
                <c:pt idx="154">
                  <c:v>0.15618057671894903</c:v>
                </c:pt>
                <c:pt idx="155">
                  <c:v>0.14716123248044966</c:v>
                </c:pt>
                <c:pt idx="156">
                  <c:v>-0.55418677097920543</c:v>
                </c:pt>
                <c:pt idx="157">
                  <c:v>-0.57280700024539932</c:v>
                </c:pt>
                <c:pt idx="158">
                  <c:v>-0.43542678062041773</c:v>
                </c:pt>
                <c:pt idx="159">
                  <c:v>-0.25957634197108881</c:v>
                </c:pt>
                <c:pt idx="160">
                  <c:v>-0.10814822968533733</c:v>
                </c:pt>
                <c:pt idx="161">
                  <c:v>0.19873553091685991</c:v>
                </c:pt>
                <c:pt idx="162">
                  <c:v>-0.28481342222462303</c:v>
                </c:pt>
                <c:pt idx="163">
                  <c:v>0.18069684243986117</c:v>
                </c:pt>
                <c:pt idx="164">
                  <c:v>0.15363880972436306</c:v>
                </c:pt>
                <c:pt idx="165">
                  <c:v>-0.5622153822102387</c:v>
                </c:pt>
                <c:pt idx="166">
                  <c:v>-0.58927341492573682</c:v>
                </c:pt>
                <c:pt idx="167">
                  <c:v>-0.11474380602275502</c:v>
                </c:pt>
                <c:pt idx="168">
                  <c:v>-0.63437013611823367</c:v>
                </c:pt>
                <c:pt idx="169">
                  <c:v>-0.18689855993075</c:v>
                </c:pt>
                <c:pt idx="170">
                  <c:v>-0.23199528112324685</c:v>
                </c:pt>
                <c:pt idx="171">
                  <c:v>-0.55476831176840058</c:v>
                </c:pt>
                <c:pt idx="172">
                  <c:v>-0.45530610846777542</c:v>
                </c:pt>
                <c:pt idx="173">
                  <c:v>3.73810426985699E-3</c:v>
                </c:pt>
                <c:pt idx="174">
                  <c:v>-0.32578073480405223</c:v>
                </c:pt>
                <c:pt idx="175">
                  <c:v>-0.3348000790425516</c:v>
                </c:pt>
                <c:pt idx="176">
                  <c:v>-0.36185811175804972</c:v>
                </c:pt>
                <c:pt idx="177">
                  <c:v>-0.6171675739238367</c:v>
                </c:pt>
                <c:pt idx="178">
                  <c:v>0.82295192617637092</c:v>
                </c:pt>
                <c:pt idx="179">
                  <c:v>-0.28322578060614134</c:v>
                </c:pt>
                <c:pt idx="180">
                  <c:v>-0.63979968241209129</c:v>
                </c:pt>
                <c:pt idx="181">
                  <c:v>-0.83969716794731575</c:v>
                </c:pt>
                <c:pt idx="182">
                  <c:v>-1.0637876560069</c:v>
                </c:pt>
                <c:pt idx="183">
                  <c:v>-0.4458704925133059</c:v>
                </c:pt>
                <c:pt idx="184">
                  <c:v>-0.95493375704394268</c:v>
                </c:pt>
                <c:pt idx="185">
                  <c:v>-0.96395310128244205</c:v>
                </c:pt>
                <c:pt idx="186">
                  <c:v>-1.0052761204769016</c:v>
                </c:pt>
                <c:pt idx="187">
                  <c:v>-1.0590364792928693</c:v>
                </c:pt>
                <c:pt idx="188">
                  <c:v>-1.0680558235313686</c:v>
                </c:pt>
                <c:pt idx="189">
                  <c:v>-2.0086860263847122</c:v>
                </c:pt>
                <c:pt idx="190">
                  <c:v>-2.4042733846304358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B3-BE45-B88C-C4840524C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315056"/>
        <c:axId val="1143361760"/>
      </c:scatterChart>
      <c:valAx>
        <c:axId val="114331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Color:Red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3361760"/>
        <c:crosses val="autoZero"/>
        <c:crossBetween val="midCat"/>
      </c:valAx>
      <c:valAx>
        <c:axId val="1143361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33150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Region:DOC Alentejo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'Original Data'!$W$2:$W$192</c:f>
              <c:numCache>
                <c:formatCode>General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</c:numCache>
            </c:numRef>
          </c:xVal>
          <c:yVal>
            <c:numRef>
              <c:f>'Model 6'!$C$31:$C$221</c:f>
              <c:numCache>
                <c:formatCode>General</c:formatCode>
                <c:ptCount val="191"/>
                <c:pt idx="0">
                  <c:v>1.368472166667118</c:v>
                </c:pt>
                <c:pt idx="1">
                  <c:v>0.60255720250097866</c:v>
                </c:pt>
                <c:pt idx="2">
                  <c:v>0.33664223833483575</c:v>
                </c:pt>
                <c:pt idx="3">
                  <c:v>-2.4595805693869259</c:v>
                </c:pt>
                <c:pt idx="4">
                  <c:v>8.9812764569558112E-2</c:v>
                </c:pt>
                <c:pt idx="5">
                  <c:v>0.48724637743187316</c:v>
                </c:pt>
                <c:pt idx="6">
                  <c:v>0.48724637743187316</c:v>
                </c:pt>
                <c:pt idx="7">
                  <c:v>-0.57475422418798772</c:v>
                </c:pt>
                <c:pt idx="8">
                  <c:v>0.50071608647423105</c:v>
                </c:pt>
                <c:pt idx="9">
                  <c:v>0.23480112230809169</c:v>
                </c:pt>
                <c:pt idx="10">
                  <c:v>-1.2753622568126843E-2</c:v>
                </c:pt>
                <c:pt idx="11">
                  <c:v>0.36847216666711802</c:v>
                </c:pt>
                <c:pt idx="12">
                  <c:v>0.36847216666711802</c:v>
                </c:pt>
                <c:pt idx="13">
                  <c:v>-0.16335776166516425</c:v>
                </c:pt>
                <c:pt idx="14">
                  <c:v>0.36847216666711802</c:v>
                </c:pt>
                <c:pt idx="15">
                  <c:v>0.36847216666711802</c:v>
                </c:pt>
                <c:pt idx="16">
                  <c:v>0.10255720250097866</c:v>
                </c:pt>
                <c:pt idx="17">
                  <c:v>0.7814196001290199</c:v>
                </c:pt>
                <c:pt idx="18">
                  <c:v>-0.41018723543044189</c:v>
                </c:pt>
                <c:pt idx="19">
                  <c:v>0.11621245609650899</c:v>
                </c:pt>
                <c:pt idx="20">
                  <c:v>0.11621245609650899</c:v>
                </c:pt>
                <c:pt idx="21">
                  <c:v>0.38212742026264834</c:v>
                </c:pt>
                <c:pt idx="22">
                  <c:v>0.64611767721403623</c:v>
                </c:pt>
                <c:pt idx="23">
                  <c:v>0.38020271304789688</c:v>
                </c:pt>
                <c:pt idx="24">
                  <c:v>0.64611767721403623</c:v>
                </c:pt>
                <c:pt idx="25">
                  <c:v>0.91203264138017559</c:v>
                </c:pt>
                <c:pt idx="26">
                  <c:v>0.63252856382920086</c:v>
                </c:pt>
                <c:pt idx="27">
                  <c:v>0.63252856382920086</c:v>
                </c:pt>
                <c:pt idx="28">
                  <c:v>-1.2753622568126843E-2</c:v>
                </c:pt>
                <c:pt idx="29">
                  <c:v>0.49908520791827726</c:v>
                </c:pt>
                <c:pt idx="30">
                  <c:v>0.23509495096688937</c:v>
                </c:pt>
                <c:pt idx="31">
                  <c:v>0.49908520791827726</c:v>
                </c:pt>
                <c:pt idx="32">
                  <c:v>0.49908520791827726</c:v>
                </c:pt>
                <c:pt idx="33">
                  <c:v>0.49908520791827726</c:v>
                </c:pt>
                <c:pt idx="34">
                  <c:v>-1.2753622568126843E-2</c:v>
                </c:pt>
                <c:pt idx="35">
                  <c:v>0.25316134159801251</c:v>
                </c:pt>
                <c:pt idx="36">
                  <c:v>-1.2753622568126843E-2</c:v>
                </c:pt>
                <c:pt idx="37">
                  <c:v>1.2748581367271203</c:v>
                </c:pt>
                <c:pt idx="38">
                  <c:v>0.58170766179550526</c:v>
                </c:pt>
                <c:pt idx="39">
                  <c:v>0.58170766179550526</c:v>
                </c:pt>
                <c:pt idx="40">
                  <c:v>7.1608647423104799E-4</c:v>
                </c:pt>
                <c:pt idx="41">
                  <c:v>7.1608647423104799E-4</c:v>
                </c:pt>
                <c:pt idx="42">
                  <c:v>7.1608647423104799E-4</c:v>
                </c:pt>
                <c:pt idx="43">
                  <c:v>0.45998083753134011</c:v>
                </c:pt>
                <c:pt idx="44">
                  <c:v>-0.92927272583130005</c:v>
                </c:pt>
                <c:pt idx="45">
                  <c:v>0.44274014672835449</c:v>
                </c:pt>
                <c:pt idx="46">
                  <c:v>-8.9089781603927776E-2</c:v>
                </c:pt>
                <c:pt idx="47">
                  <c:v>0.54733456429516103</c:v>
                </c:pt>
                <c:pt idx="48">
                  <c:v>0.2814196001290199</c:v>
                </c:pt>
                <c:pt idx="49">
                  <c:v>0.2814196001290199</c:v>
                </c:pt>
                <c:pt idx="50">
                  <c:v>0.2814196001290199</c:v>
                </c:pt>
                <c:pt idx="51">
                  <c:v>-0.51632529236940172</c:v>
                </c:pt>
                <c:pt idx="52">
                  <c:v>0.48304684771627393</c:v>
                </c:pt>
                <c:pt idx="53">
                  <c:v>-0.59888160603593477</c:v>
                </c:pt>
                <c:pt idx="54">
                  <c:v>-4.9810986900666876E-2</c:v>
                </c:pt>
                <c:pt idx="55">
                  <c:v>-4.9810986900666876E-2</c:v>
                </c:pt>
                <c:pt idx="56">
                  <c:v>0.11150955969866416</c:v>
                </c:pt>
                <c:pt idx="57">
                  <c:v>0.11150955969866416</c:v>
                </c:pt>
                <c:pt idx="58">
                  <c:v>0.25854202899442313</c:v>
                </c:pt>
                <c:pt idx="59">
                  <c:v>0.15099499792820126</c:v>
                </c:pt>
                <c:pt idx="60">
                  <c:v>-0.22246699730415642</c:v>
                </c:pt>
                <c:pt idx="61">
                  <c:v>0.78844725011195216</c:v>
                </c:pt>
                <c:pt idx="62">
                  <c:v>0.78844725011195216</c:v>
                </c:pt>
                <c:pt idx="63">
                  <c:v>-0.24683865840198749</c:v>
                </c:pt>
                <c:pt idx="64">
                  <c:v>-9.1479208172273729E-4</c:v>
                </c:pt>
                <c:pt idx="65">
                  <c:v>-9.1479208172273729E-4</c:v>
                </c:pt>
                <c:pt idx="66">
                  <c:v>-9.1479208172273729E-4</c:v>
                </c:pt>
                <c:pt idx="67">
                  <c:v>-9.1479208172273729E-4</c:v>
                </c:pt>
                <c:pt idx="68">
                  <c:v>0.26500017208441662</c:v>
                </c:pt>
                <c:pt idx="69">
                  <c:v>-9.1479208172273729E-4</c:v>
                </c:pt>
                <c:pt idx="70">
                  <c:v>0.54547599729110452</c:v>
                </c:pt>
                <c:pt idx="71">
                  <c:v>0.34762262596164462</c:v>
                </c:pt>
                <c:pt idx="72">
                  <c:v>0.14599827287155875</c:v>
                </c:pt>
                <c:pt idx="73">
                  <c:v>-0.49928391352576895</c:v>
                </c:pt>
                <c:pt idx="74">
                  <c:v>0.36404494850341962</c:v>
                </c:pt>
                <c:pt idx="75">
                  <c:v>0.58025853912279679</c:v>
                </c:pt>
                <c:pt idx="76">
                  <c:v>0.27485813672712034</c:v>
                </c:pt>
                <c:pt idx="77">
                  <c:v>8.9431725609792068E-3</c:v>
                </c:pt>
                <c:pt idx="78">
                  <c:v>0.31434357495665743</c:v>
                </c:pt>
                <c:pt idx="79">
                  <c:v>0.4918107658636206</c:v>
                </c:pt>
                <c:pt idx="80">
                  <c:v>-4.0019162468659886E-2</c:v>
                </c:pt>
                <c:pt idx="81">
                  <c:v>-4.0019162468659886E-2</c:v>
                </c:pt>
                <c:pt idx="82">
                  <c:v>0.22589580169747947</c:v>
                </c:pt>
                <c:pt idx="83">
                  <c:v>-4.0019162468659886E-2</c:v>
                </c:pt>
                <c:pt idx="84">
                  <c:v>0.15783420886079647</c:v>
                </c:pt>
                <c:pt idx="85">
                  <c:v>0.15783420886079647</c:v>
                </c:pt>
                <c:pt idx="86">
                  <c:v>-0.10808075530534467</c:v>
                </c:pt>
                <c:pt idx="87">
                  <c:v>1.0801739565037494E-2</c:v>
                </c:pt>
                <c:pt idx="88">
                  <c:v>-0.2185803998709801</c:v>
                </c:pt>
                <c:pt idx="89">
                  <c:v>0.28844725011195216</c:v>
                </c:pt>
                <c:pt idx="90">
                  <c:v>0.15158872322527728</c:v>
                </c:pt>
                <c:pt idx="91">
                  <c:v>2.2532285945811026E-2</c:v>
                </c:pt>
                <c:pt idx="92">
                  <c:v>2.2532285945811026E-2</c:v>
                </c:pt>
                <c:pt idx="93">
                  <c:v>2.2532285945811026E-2</c:v>
                </c:pt>
                <c:pt idx="94">
                  <c:v>-1.695315228372607E-2</c:v>
                </c:pt>
                <c:pt idx="95">
                  <c:v>-1.695315228372607E-2</c:v>
                </c:pt>
                <c:pt idx="96">
                  <c:v>-0.54981098690066688</c:v>
                </c:pt>
                <c:pt idx="97">
                  <c:v>-0.45655203313802062</c:v>
                </c:pt>
                <c:pt idx="98">
                  <c:v>-0.19063706897187771</c:v>
                </c:pt>
                <c:pt idx="99">
                  <c:v>2.2532285945811026E-2</c:v>
                </c:pt>
                <c:pt idx="100">
                  <c:v>0.28844725011195216</c:v>
                </c:pt>
                <c:pt idx="101">
                  <c:v>-0.34900500207179874</c:v>
                </c:pt>
                <c:pt idx="102">
                  <c:v>-0.10155647200465623</c:v>
                </c:pt>
                <c:pt idx="103">
                  <c:v>0.12803520545480573</c:v>
                </c:pt>
                <c:pt idx="104">
                  <c:v>0.23558223652102761</c:v>
                </c:pt>
                <c:pt idx="105">
                  <c:v>0.50149720068716697</c:v>
                </c:pt>
                <c:pt idx="106">
                  <c:v>0.8849236003051697</c:v>
                </c:pt>
                <c:pt idx="107">
                  <c:v>0.37945255429392866</c:v>
                </c:pt>
                <c:pt idx="108">
                  <c:v>0.36656338101524533</c:v>
                </c:pt>
                <c:pt idx="109">
                  <c:v>0.36656338101524533</c:v>
                </c:pt>
                <c:pt idx="110">
                  <c:v>-0.13595505149658038</c:v>
                </c:pt>
                <c:pt idx="111">
                  <c:v>0.70127527923137656</c:v>
                </c:pt>
                <c:pt idx="112">
                  <c:v>0.1224238071147763</c:v>
                </c:pt>
                <c:pt idx="113">
                  <c:v>-0.11759483220665956</c:v>
                </c:pt>
                <c:pt idx="114">
                  <c:v>0.61208846745507905</c:v>
                </c:pt>
                <c:pt idx="115">
                  <c:v>0.5217821271918428</c:v>
                </c:pt>
                <c:pt idx="116">
                  <c:v>0.34617350328893792</c:v>
                </c:pt>
                <c:pt idx="117">
                  <c:v>8.025853912279679E-2</c:v>
                </c:pt>
                <c:pt idx="118">
                  <c:v>-0.18565642504334257</c:v>
                </c:pt>
                <c:pt idx="119">
                  <c:v>-0.4515713892094837</c:v>
                </c:pt>
                <c:pt idx="120">
                  <c:v>8.025853912279679E-2</c:v>
                </c:pt>
                <c:pt idx="121">
                  <c:v>0.25586716302570345</c:v>
                </c:pt>
                <c:pt idx="122">
                  <c:v>-0.14690632802711256</c:v>
                </c:pt>
                <c:pt idx="123">
                  <c:v>0.3849236003051697</c:v>
                </c:pt>
                <c:pt idx="124">
                  <c:v>-0.27410419830252053</c:v>
                </c:pt>
                <c:pt idx="125">
                  <c:v>-0.27410419830252053</c:v>
                </c:pt>
                <c:pt idx="126">
                  <c:v>-0.47902431802587842</c:v>
                </c:pt>
                <c:pt idx="127">
                  <c:v>-0.27410419830252053</c:v>
                </c:pt>
                <c:pt idx="128">
                  <c:v>-0.87399571947148402</c:v>
                </c:pt>
                <c:pt idx="129">
                  <c:v>-0.34216579113920353</c:v>
                </c:pt>
                <c:pt idx="130">
                  <c:v>-0.27410419830252053</c:v>
                </c:pt>
                <c:pt idx="131">
                  <c:v>-0.60808075530534467</c:v>
                </c:pt>
                <c:pt idx="132">
                  <c:v>-0.47746771405418897</c:v>
                </c:pt>
                <c:pt idx="133">
                  <c:v>-0.21155274988804784</c:v>
                </c:pt>
                <c:pt idx="134">
                  <c:v>-0.51695315228372607</c:v>
                </c:pt>
                <c:pt idx="135">
                  <c:v>-0.21155274988804784</c:v>
                </c:pt>
                <c:pt idx="136">
                  <c:v>-0.47746771405418897</c:v>
                </c:pt>
                <c:pt idx="137">
                  <c:v>-0.58501474512041085</c:v>
                </c:pt>
                <c:pt idx="138">
                  <c:v>1.4972006871669663E-3</c:v>
                </c:pt>
                <c:pt idx="139">
                  <c:v>-1.0047801140437684E-2</c:v>
                </c:pt>
                <c:pt idx="140">
                  <c:v>-1.0047801140437684E-2</c:v>
                </c:pt>
                <c:pt idx="141">
                  <c:v>-1.0047801140437684E-2</c:v>
                </c:pt>
                <c:pt idx="142">
                  <c:v>0.3849236003051697</c:v>
                </c:pt>
                <c:pt idx="143">
                  <c:v>-0.13343661898475467</c:v>
                </c:pt>
                <c:pt idx="144">
                  <c:v>0.13247834518138646</c:v>
                </c:pt>
                <c:pt idx="145">
                  <c:v>6.4416752344703454E-2</c:v>
                </c:pt>
                <c:pt idx="146">
                  <c:v>0.33033171651084281</c:v>
                </c:pt>
                <c:pt idx="147">
                  <c:v>0.33033171651084281</c:v>
                </c:pt>
                <c:pt idx="148">
                  <c:v>0.33033171651084281</c:v>
                </c:pt>
                <c:pt idx="149">
                  <c:v>0.33033171651084281</c:v>
                </c:pt>
                <c:pt idx="150">
                  <c:v>0.33033171651084281</c:v>
                </c:pt>
                <c:pt idx="151">
                  <c:v>0.33033171651084281</c:v>
                </c:pt>
                <c:pt idx="152">
                  <c:v>0.33033171651084281</c:v>
                </c:pt>
                <c:pt idx="153">
                  <c:v>-0.13343661898475467</c:v>
                </c:pt>
                <c:pt idx="154">
                  <c:v>0.20107870580747012</c:v>
                </c:pt>
                <c:pt idx="155">
                  <c:v>0.20107870580747012</c:v>
                </c:pt>
                <c:pt idx="156">
                  <c:v>-0.58249631260858159</c:v>
                </c:pt>
                <c:pt idx="157">
                  <c:v>-0.58249631260858159</c:v>
                </c:pt>
                <c:pt idx="158">
                  <c:v>-0.41974146087720321</c:v>
                </c:pt>
                <c:pt idx="159">
                  <c:v>-0.30064942798337491</c:v>
                </c:pt>
                <c:pt idx="160">
                  <c:v>-0.1150763996948303</c:v>
                </c:pt>
                <c:pt idx="161">
                  <c:v>0.21262370763507477</c:v>
                </c:pt>
                <c:pt idx="162">
                  <c:v>-0.25114462786052272</c:v>
                </c:pt>
                <c:pt idx="163">
                  <c:v>0.21262370763507477</c:v>
                </c:pt>
                <c:pt idx="164">
                  <c:v>0.21262370763507477</c:v>
                </c:pt>
                <c:pt idx="165">
                  <c:v>-0.63343661898475467</c:v>
                </c:pt>
                <c:pt idx="166">
                  <c:v>-0.63343661898475467</c:v>
                </c:pt>
                <c:pt idx="167">
                  <c:v>-0.16966828348915719</c:v>
                </c:pt>
                <c:pt idx="168">
                  <c:v>-0.63343661898475467</c:v>
                </c:pt>
                <c:pt idx="169">
                  <c:v>-0.16966828348915719</c:v>
                </c:pt>
                <c:pt idx="170">
                  <c:v>-0.16966828348915719</c:v>
                </c:pt>
                <c:pt idx="171">
                  <c:v>-0.58249631260858159</c:v>
                </c:pt>
                <c:pt idx="172">
                  <c:v>-0.46419457843573753</c:v>
                </c:pt>
                <c:pt idx="173">
                  <c:v>1.9546149181708827E-2</c:v>
                </c:pt>
                <c:pt idx="174">
                  <c:v>-0.29892129419252988</c:v>
                </c:pt>
                <c:pt idx="175">
                  <c:v>-0.29892129419252988</c:v>
                </c:pt>
                <c:pt idx="176">
                  <c:v>-0.29892129419252988</c:v>
                </c:pt>
                <c:pt idx="177">
                  <c:v>-0.6150763996948303</c:v>
                </c:pt>
                <c:pt idx="178">
                  <c:v>0.76473856247203109</c:v>
                </c:pt>
                <c:pt idx="179">
                  <c:v>-0.28737629236492523</c:v>
                </c:pt>
                <c:pt idx="180">
                  <c:v>-0.56483625835867102</c:v>
                </c:pt>
                <c:pt idx="181">
                  <c:v>-0.74851975560575745</c:v>
                </c:pt>
                <c:pt idx="182">
                  <c:v>-1.0824963126085816</c:v>
                </c:pt>
                <c:pt idx="183">
                  <c:v>-0.38539310003309346</c:v>
                </c:pt>
                <c:pt idx="184">
                  <c:v>-0.98522966369438159</c:v>
                </c:pt>
                <c:pt idx="185">
                  <c:v>-0.98522966369438159</c:v>
                </c:pt>
                <c:pt idx="186">
                  <c:v>-1.2308597013558469</c:v>
                </c:pt>
                <c:pt idx="187">
                  <c:v>-1.0330063300263888</c:v>
                </c:pt>
                <c:pt idx="188">
                  <c:v>-1.0330063300263888</c:v>
                </c:pt>
                <c:pt idx="189">
                  <c:v>-1.9967746655219862</c:v>
                </c:pt>
                <c:pt idx="190">
                  <c:v>-2.4782178728081572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22-B24B-8059-6060654E3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16720"/>
        <c:axId val="1276618368"/>
      </c:scatterChart>
      <c:valAx>
        <c:axId val="127661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Region:DOC Alentejo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6618368"/>
        <c:crosses val="autoZero"/>
        <c:crossBetween val="midCat"/>
      </c:valAx>
      <c:valAx>
        <c:axId val="1276618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66167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Color:Red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6'!$X$2:$X$192</c:f>
              <c:numCache>
                <c:formatCode>General</c:formatCode>
                <c:ptCount val="191"/>
              </c:numCache>
            </c:numRef>
          </c:xVal>
          <c:yVal>
            <c:numRef>
              <c:f>'Model 6'!$C$31:$C$221</c:f>
              <c:numCache>
                <c:formatCode>General</c:formatCode>
                <c:ptCount val="191"/>
                <c:pt idx="0">
                  <c:v>1.368472166667118</c:v>
                </c:pt>
                <c:pt idx="1">
                  <c:v>0.60255720250097866</c:v>
                </c:pt>
                <c:pt idx="2">
                  <c:v>0.33664223833483575</c:v>
                </c:pt>
                <c:pt idx="3">
                  <c:v>-2.4595805693869259</c:v>
                </c:pt>
                <c:pt idx="4">
                  <c:v>8.9812764569558112E-2</c:v>
                </c:pt>
                <c:pt idx="5">
                  <c:v>0.48724637743187316</c:v>
                </c:pt>
                <c:pt idx="6">
                  <c:v>0.48724637743187316</c:v>
                </c:pt>
                <c:pt idx="7">
                  <c:v>-0.57475422418798772</c:v>
                </c:pt>
                <c:pt idx="8">
                  <c:v>0.50071608647423105</c:v>
                </c:pt>
                <c:pt idx="9">
                  <c:v>0.23480112230809169</c:v>
                </c:pt>
                <c:pt idx="10">
                  <c:v>-1.2753622568126843E-2</c:v>
                </c:pt>
                <c:pt idx="11">
                  <c:v>0.36847216666711802</c:v>
                </c:pt>
                <c:pt idx="12">
                  <c:v>0.36847216666711802</c:v>
                </c:pt>
                <c:pt idx="13">
                  <c:v>-0.16335776166516425</c:v>
                </c:pt>
                <c:pt idx="14">
                  <c:v>0.36847216666711802</c:v>
                </c:pt>
                <c:pt idx="15">
                  <c:v>0.36847216666711802</c:v>
                </c:pt>
                <c:pt idx="16">
                  <c:v>0.10255720250097866</c:v>
                </c:pt>
                <c:pt idx="17">
                  <c:v>0.7814196001290199</c:v>
                </c:pt>
                <c:pt idx="18">
                  <c:v>-0.41018723543044189</c:v>
                </c:pt>
                <c:pt idx="19">
                  <c:v>0.11621245609650899</c:v>
                </c:pt>
                <c:pt idx="20">
                  <c:v>0.11621245609650899</c:v>
                </c:pt>
                <c:pt idx="21">
                  <c:v>0.38212742026264834</c:v>
                </c:pt>
                <c:pt idx="22">
                  <c:v>0.64611767721403623</c:v>
                </c:pt>
                <c:pt idx="23">
                  <c:v>0.38020271304789688</c:v>
                </c:pt>
                <c:pt idx="24">
                  <c:v>0.64611767721403623</c:v>
                </c:pt>
                <c:pt idx="25">
                  <c:v>0.91203264138017559</c:v>
                </c:pt>
                <c:pt idx="26">
                  <c:v>0.63252856382920086</c:v>
                </c:pt>
                <c:pt idx="27">
                  <c:v>0.63252856382920086</c:v>
                </c:pt>
                <c:pt idx="28">
                  <c:v>-1.2753622568126843E-2</c:v>
                </c:pt>
                <c:pt idx="29">
                  <c:v>0.49908520791827726</c:v>
                </c:pt>
                <c:pt idx="30">
                  <c:v>0.23509495096688937</c:v>
                </c:pt>
                <c:pt idx="31">
                  <c:v>0.49908520791827726</c:v>
                </c:pt>
                <c:pt idx="32">
                  <c:v>0.49908520791827726</c:v>
                </c:pt>
                <c:pt idx="33">
                  <c:v>0.49908520791827726</c:v>
                </c:pt>
                <c:pt idx="34">
                  <c:v>-1.2753622568126843E-2</c:v>
                </c:pt>
                <c:pt idx="35">
                  <c:v>0.25316134159801251</c:v>
                </c:pt>
                <c:pt idx="36">
                  <c:v>-1.2753622568126843E-2</c:v>
                </c:pt>
                <c:pt idx="37">
                  <c:v>1.2748581367271203</c:v>
                </c:pt>
                <c:pt idx="38">
                  <c:v>0.58170766179550526</c:v>
                </c:pt>
                <c:pt idx="39">
                  <c:v>0.58170766179550526</c:v>
                </c:pt>
                <c:pt idx="40">
                  <c:v>7.1608647423104799E-4</c:v>
                </c:pt>
                <c:pt idx="41">
                  <c:v>7.1608647423104799E-4</c:v>
                </c:pt>
                <c:pt idx="42">
                  <c:v>7.1608647423104799E-4</c:v>
                </c:pt>
                <c:pt idx="43">
                  <c:v>0.45998083753134011</c:v>
                </c:pt>
                <c:pt idx="44">
                  <c:v>-0.92927272583130005</c:v>
                </c:pt>
                <c:pt idx="45">
                  <c:v>0.44274014672835449</c:v>
                </c:pt>
                <c:pt idx="46">
                  <c:v>-8.9089781603927776E-2</c:v>
                </c:pt>
                <c:pt idx="47">
                  <c:v>0.54733456429516103</c:v>
                </c:pt>
                <c:pt idx="48">
                  <c:v>0.2814196001290199</c:v>
                </c:pt>
                <c:pt idx="49">
                  <c:v>0.2814196001290199</c:v>
                </c:pt>
                <c:pt idx="50">
                  <c:v>0.2814196001290199</c:v>
                </c:pt>
                <c:pt idx="51">
                  <c:v>-0.51632529236940172</c:v>
                </c:pt>
                <c:pt idx="52">
                  <c:v>0.48304684771627393</c:v>
                </c:pt>
                <c:pt idx="53">
                  <c:v>-0.59888160603593477</c:v>
                </c:pt>
                <c:pt idx="54">
                  <c:v>-4.9810986900666876E-2</c:v>
                </c:pt>
                <c:pt idx="55">
                  <c:v>-4.9810986900666876E-2</c:v>
                </c:pt>
                <c:pt idx="56">
                  <c:v>0.11150955969866416</c:v>
                </c:pt>
                <c:pt idx="57">
                  <c:v>0.11150955969866416</c:v>
                </c:pt>
                <c:pt idx="58">
                  <c:v>0.25854202899442313</c:v>
                </c:pt>
                <c:pt idx="59">
                  <c:v>0.15099499792820126</c:v>
                </c:pt>
                <c:pt idx="60">
                  <c:v>-0.22246699730415642</c:v>
                </c:pt>
                <c:pt idx="61">
                  <c:v>0.78844725011195216</c:v>
                </c:pt>
                <c:pt idx="62">
                  <c:v>0.78844725011195216</c:v>
                </c:pt>
                <c:pt idx="63">
                  <c:v>-0.24683865840198749</c:v>
                </c:pt>
                <c:pt idx="64">
                  <c:v>-9.1479208172273729E-4</c:v>
                </c:pt>
                <c:pt idx="65">
                  <c:v>-9.1479208172273729E-4</c:v>
                </c:pt>
                <c:pt idx="66">
                  <c:v>-9.1479208172273729E-4</c:v>
                </c:pt>
                <c:pt idx="67">
                  <c:v>-9.1479208172273729E-4</c:v>
                </c:pt>
                <c:pt idx="68">
                  <c:v>0.26500017208441662</c:v>
                </c:pt>
                <c:pt idx="69">
                  <c:v>-9.1479208172273729E-4</c:v>
                </c:pt>
                <c:pt idx="70">
                  <c:v>0.54547599729110452</c:v>
                </c:pt>
                <c:pt idx="71">
                  <c:v>0.34762262596164462</c:v>
                </c:pt>
                <c:pt idx="72">
                  <c:v>0.14599827287155875</c:v>
                </c:pt>
                <c:pt idx="73">
                  <c:v>-0.49928391352576895</c:v>
                </c:pt>
                <c:pt idx="74">
                  <c:v>0.36404494850341962</c:v>
                </c:pt>
                <c:pt idx="75">
                  <c:v>0.58025853912279679</c:v>
                </c:pt>
                <c:pt idx="76">
                  <c:v>0.27485813672712034</c:v>
                </c:pt>
                <c:pt idx="77">
                  <c:v>8.9431725609792068E-3</c:v>
                </c:pt>
                <c:pt idx="78">
                  <c:v>0.31434357495665743</c:v>
                </c:pt>
                <c:pt idx="79">
                  <c:v>0.4918107658636206</c:v>
                </c:pt>
                <c:pt idx="80">
                  <c:v>-4.0019162468659886E-2</c:v>
                </c:pt>
                <c:pt idx="81">
                  <c:v>-4.0019162468659886E-2</c:v>
                </c:pt>
                <c:pt idx="82">
                  <c:v>0.22589580169747947</c:v>
                </c:pt>
                <c:pt idx="83">
                  <c:v>-4.0019162468659886E-2</c:v>
                </c:pt>
                <c:pt idx="84">
                  <c:v>0.15783420886079647</c:v>
                </c:pt>
                <c:pt idx="85">
                  <c:v>0.15783420886079647</c:v>
                </c:pt>
                <c:pt idx="86">
                  <c:v>-0.10808075530534467</c:v>
                </c:pt>
                <c:pt idx="87">
                  <c:v>1.0801739565037494E-2</c:v>
                </c:pt>
                <c:pt idx="88">
                  <c:v>-0.2185803998709801</c:v>
                </c:pt>
                <c:pt idx="89">
                  <c:v>0.28844725011195216</c:v>
                </c:pt>
                <c:pt idx="90">
                  <c:v>0.15158872322527728</c:v>
                </c:pt>
                <c:pt idx="91">
                  <c:v>2.2532285945811026E-2</c:v>
                </c:pt>
                <c:pt idx="92">
                  <c:v>2.2532285945811026E-2</c:v>
                </c:pt>
                <c:pt idx="93">
                  <c:v>2.2532285945811026E-2</c:v>
                </c:pt>
                <c:pt idx="94">
                  <c:v>-1.695315228372607E-2</c:v>
                </c:pt>
                <c:pt idx="95">
                  <c:v>-1.695315228372607E-2</c:v>
                </c:pt>
                <c:pt idx="96">
                  <c:v>-0.54981098690066688</c:v>
                </c:pt>
                <c:pt idx="97">
                  <c:v>-0.45655203313802062</c:v>
                </c:pt>
                <c:pt idx="98">
                  <c:v>-0.19063706897187771</c:v>
                </c:pt>
                <c:pt idx="99">
                  <c:v>2.2532285945811026E-2</c:v>
                </c:pt>
                <c:pt idx="100">
                  <c:v>0.28844725011195216</c:v>
                </c:pt>
                <c:pt idx="101">
                  <c:v>-0.34900500207179874</c:v>
                </c:pt>
                <c:pt idx="102">
                  <c:v>-0.10155647200465623</c:v>
                </c:pt>
                <c:pt idx="103">
                  <c:v>0.12803520545480573</c:v>
                </c:pt>
                <c:pt idx="104">
                  <c:v>0.23558223652102761</c:v>
                </c:pt>
                <c:pt idx="105">
                  <c:v>0.50149720068716697</c:v>
                </c:pt>
                <c:pt idx="106">
                  <c:v>0.8849236003051697</c:v>
                </c:pt>
                <c:pt idx="107">
                  <c:v>0.37945255429392866</c:v>
                </c:pt>
                <c:pt idx="108">
                  <c:v>0.36656338101524533</c:v>
                </c:pt>
                <c:pt idx="109">
                  <c:v>0.36656338101524533</c:v>
                </c:pt>
                <c:pt idx="110">
                  <c:v>-0.13595505149658038</c:v>
                </c:pt>
                <c:pt idx="111">
                  <c:v>0.70127527923137656</c:v>
                </c:pt>
                <c:pt idx="112">
                  <c:v>0.1224238071147763</c:v>
                </c:pt>
                <c:pt idx="113">
                  <c:v>-0.11759483220665956</c:v>
                </c:pt>
                <c:pt idx="114">
                  <c:v>0.61208846745507905</c:v>
                </c:pt>
                <c:pt idx="115">
                  <c:v>0.5217821271918428</c:v>
                </c:pt>
                <c:pt idx="116">
                  <c:v>0.34617350328893792</c:v>
                </c:pt>
                <c:pt idx="117">
                  <c:v>8.025853912279679E-2</c:v>
                </c:pt>
                <c:pt idx="118">
                  <c:v>-0.18565642504334257</c:v>
                </c:pt>
                <c:pt idx="119">
                  <c:v>-0.4515713892094837</c:v>
                </c:pt>
                <c:pt idx="120">
                  <c:v>8.025853912279679E-2</c:v>
                </c:pt>
                <c:pt idx="121">
                  <c:v>0.25586716302570345</c:v>
                </c:pt>
                <c:pt idx="122">
                  <c:v>-0.14690632802711256</c:v>
                </c:pt>
                <c:pt idx="123">
                  <c:v>0.3849236003051697</c:v>
                </c:pt>
                <c:pt idx="124">
                  <c:v>-0.27410419830252053</c:v>
                </c:pt>
                <c:pt idx="125">
                  <c:v>-0.27410419830252053</c:v>
                </c:pt>
                <c:pt idx="126">
                  <c:v>-0.47902431802587842</c:v>
                </c:pt>
                <c:pt idx="127">
                  <c:v>-0.27410419830252053</c:v>
                </c:pt>
                <c:pt idx="128">
                  <c:v>-0.87399571947148402</c:v>
                </c:pt>
                <c:pt idx="129">
                  <c:v>-0.34216579113920353</c:v>
                </c:pt>
                <c:pt idx="130">
                  <c:v>-0.27410419830252053</c:v>
                </c:pt>
                <c:pt idx="131">
                  <c:v>-0.60808075530534467</c:v>
                </c:pt>
                <c:pt idx="132">
                  <c:v>-0.47746771405418897</c:v>
                </c:pt>
                <c:pt idx="133">
                  <c:v>-0.21155274988804784</c:v>
                </c:pt>
                <c:pt idx="134">
                  <c:v>-0.51695315228372607</c:v>
                </c:pt>
                <c:pt idx="135">
                  <c:v>-0.21155274988804784</c:v>
                </c:pt>
                <c:pt idx="136">
                  <c:v>-0.47746771405418897</c:v>
                </c:pt>
                <c:pt idx="137">
                  <c:v>-0.58501474512041085</c:v>
                </c:pt>
                <c:pt idx="138">
                  <c:v>1.4972006871669663E-3</c:v>
                </c:pt>
                <c:pt idx="139">
                  <c:v>-1.0047801140437684E-2</c:v>
                </c:pt>
                <c:pt idx="140">
                  <c:v>-1.0047801140437684E-2</c:v>
                </c:pt>
                <c:pt idx="141">
                  <c:v>-1.0047801140437684E-2</c:v>
                </c:pt>
                <c:pt idx="142">
                  <c:v>0.3849236003051697</c:v>
                </c:pt>
                <c:pt idx="143">
                  <c:v>-0.13343661898475467</c:v>
                </c:pt>
                <c:pt idx="144">
                  <c:v>0.13247834518138646</c:v>
                </c:pt>
                <c:pt idx="145">
                  <c:v>6.4416752344703454E-2</c:v>
                </c:pt>
                <c:pt idx="146">
                  <c:v>0.33033171651084281</c:v>
                </c:pt>
                <c:pt idx="147">
                  <c:v>0.33033171651084281</c:v>
                </c:pt>
                <c:pt idx="148">
                  <c:v>0.33033171651084281</c:v>
                </c:pt>
                <c:pt idx="149">
                  <c:v>0.33033171651084281</c:v>
                </c:pt>
                <c:pt idx="150">
                  <c:v>0.33033171651084281</c:v>
                </c:pt>
                <c:pt idx="151">
                  <c:v>0.33033171651084281</c:v>
                </c:pt>
                <c:pt idx="152">
                  <c:v>0.33033171651084281</c:v>
                </c:pt>
                <c:pt idx="153">
                  <c:v>-0.13343661898475467</c:v>
                </c:pt>
                <c:pt idx="154">
                  <c:v>0.20107870580747012</c:v>
                </c:pt>
                <c:pt idx="155">
                  <c:v>0.20107870580747012</c:v>
                </c:pt>
                <c:pt idx="156">
                  <c:v>-0.58249631260858159</c:v>
                </c:pt>
                <c:pt idx="157">
                  <c:v>-0.58249631260858159</c:v>
                </c:pt>
                <c:pt idx="158">
                  <c:v>-0.41974146087720321</c:v>
                </c:pt>
                <c:pt idx="159">
                  <c:v>-0.30064942798337491</c:v>
                </c:pt>
                <c:pt idx="160">
                  <c:v>-0.1150763996948303</c:v>
                </c:pt>
                <c:pt idx="161">
                  <c:v>0.21262370763507477</c:v>
                </c:pt>
                <c:pt idx="162">
                  <c:v>-0.25114462786052272</c:v>
                </c:pt>
                <c:pt idx="163">
                  <c:v>0.21262370763507477</c:v>
                </c:pt>
                <c:pt idx="164">
                  <c:v>0.21262370763507477</c:v>
                </c:pt>
                <c:pt idx="165">
                  <c:v>-0.63343661898475467</c:v>
                </c:pt>
                <c:pt idx="166">
                  <c:v>-0.63343661898475467</c:v>
                </c:pt>
                <c:pt idx="167">
                  <c:v>-0.16966828348915719</c:v>
                </c:pt>
                <c:pt idx="168">
                  <c:v>-0.63343661898475467</c:v>
                </c:pt>
                <c:pt idx="169">
                  <c:v>-0.16966828348915719</c:v>
                </c:pt>
                <c:pt idx="170">
                  <c:v>-0.16966828348915719</c:v>
                </c:pt>
                <c:pt idx="171">
                  <c:v>-0.58249631260858159</c:v>
                </c:pt>
                <c:pt idx="172">
                  <c:v>-0.46419457843573753</c:v>
                </c:pt>
                <c:pt idx="173">
                  <c:v>1.9546149181708827E-2</c:v>
                </c:pt>
                <c:pt idx="174">
                  <c:v>-0.29892129419252988</c:v>
                </c:pt>
                <c:pt idx="175">
                  <c:v>-0.29892129419252988</c:v>
                </c:pt>
                <c:pt idx="176">
                  <c:v>-0.29892129419252988</c:v>
                </c:pt>
                <c:pt idx="177">
                  <c:v>-0.6150763996948303</c:v>
                </c:pt>
                <c:pt idx="178">
                  <c:v>0.76473856247203109</c:v>
                </c:pt>
                <c:pt idx="179">
                  <c:v>-0.28737629236492523</c:v>
                </c:pt>
                <c:pt idx="180">
                  <c:v>-0.56483625835867102</c:v>
                </c:pt>
                <c:pt idx="181">
                  <c:v>-0.74851975560575745</c:v>
                </c:pt>
                <c:pt idx="182">
                  <c:v>-1.0824963126085816</c:v>
                </c:pt>
                <c:pt idx="183">
                  <c:v>-0.38539310003309346</c:v>
                </c:pt>
                <c:pt idx="184">
                  <c:v>-0.98522966369438159</c:v>
                </c:pt>
                <c:pt idx="185">
                  <c:v>-0.98522966369438159</c:v>
                </c:pt>
                <c:pt idx="186">
                  <c:v>-1.2308597013558469</c:v>
                </c:pt>
                <c:pt idx="187">
                  <c:v>-1.0330063300263888</c:v>
                </c:pt>
                <c:pt idx="188">
                  <c:v>-1.0330063300263888</c:v>
                </c:pt>
                <c:pt idx="189">
                  <c:v>-1.9967746655219862</c:v>
                </c:pt>
                <c:pt idx="190">
                  <c:v>-2.4782178728081572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E0-3F40-9A9B-6B634F6B0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505264"/>
        <c:axId val="1144480128"/>
      </c:scatterChart>
      <c:valAx>
        <c:axId val="114450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Color:Red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480128"/>
        <c:crosses val="autoZero"/>
        <c:crossBetween val="midCat"/>
      </c:valAx>
      <c:valAx>
        <c:axId val="1144480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5052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AlcoholPercentage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6'!$Y$2:$Y$192</c:f>
              <c:numCache>
                <c:formatCode>General</c:formatCode>
                <c:ptCount val="191"/>
              </c:numCache>
            </c:numRef>
          </c:xVal>
          <c:yVal>
            <c:numRef>
              <c:f>'Model 6'!$C$31:$C$221</c:f>
              <c:numCache>
                <c:formatCode>General</c:formatCode>
                <c:ptCount val="191"/>
                <c:pt idx="0">
                  <c:v>1.368472166667118</c:v>
                </c:pt>
                <c:pt idx="1">
                  <c:v>0.60255720250097866</c:v>
                </c:pt>
                <c:pt idx="2">
                  <c:v>0.33664223833483575</c:v>
                </c:pt>
                <c:pt idx="3">
                  <c:v>-2.4595805693869259</c:v>
                </c:pt>
                <c:pt idx="4">
                  <c:v>8.9812764569558112E-2</c:v>
                </c:pt>
                <c:pt idx="5">
                  <c:v>0.48724637743187316</c:v>
                </c:pt>
                <c:pt idx="6">
                  <c:v>0.48724637743187316</c:v>
                </c:pt>
                <c:pt idx="7">
                  <c:v>-0.57475422418798772</c:v>
                </c:pt>
                <c:pt idx="8">
                  <c:v>0.50071608647423105</c:v>
                </c:pt>
                <c:pt idx="9">
                  <c:v>0.23480112230809169</c:v>
                </c:pt>
                <c:pt idx="10">
                  <c:v>-1.2753622568126843E-2</c:v>
                </c:pt>
                <c:pt idx="11">
                  <c:v>0.36847216666711802</c:v>
                </c:pt>
                <c:pt idx="12">
                  <c:v>0.36847216666711802</c:v>
                </c:pt>
                <c:pt idx="13">
                  <c:v>-0.16335776166516425</c:v>
                </c:pt>
                <c:pt idx="14">
                  <c:v>0.36847216666711802</c:v>
                </c:pt>
                <c:pt idx="15">
                  <c:v>0.36847216666711802</c:v>
                </c:pt>
                <c:pt idx="16">
                  <c:v>0.10255720250097866</c:v>
                </c:pt>
                <c:pt idx="17">
                  <c:v>0.7814196001290199</c:v>
                </c:pt>
                <c:pt idx="18">
                  <c:v>-0.41018723543044189</c:v>
                </c:pt>
                <c:pt idx="19">
                  <c:v>0.11621245609650899</c:v>
                </c:pt>
                <c:pt idx="20">
                  <c:v>0.11621245609650899</c:v>
                </c:pt>
                <c:pt idx="21">
                  <c:v>0.38212742026264834</c:v>
                </c:pt>
                <c:pt idx="22">
                  <c:v>0.64611767721403623</c:v>
                </c:pt>
                <c:pt idx="23">
                  <c:v>0.38020271304789688</c:v>
                </c:pt>
                <c:pt idx="24">
                  <c:v>0.64611767721403623</c:v>
                </c:pt>
                <c:pt idx="25">
                  <c:v>0.91203264138017559</c:v>
                </c:pt>
                <c:pt idx="26">
                  <c:v>0.63252856382920086</c:v>
                </c:pt>
                <c:pt idx="27">
                  <c:v>0.63252856382920086</c:v>
                </c:pt>
                <c:pt idx="28">
                  <c:v>-1.2753622568126843E-2</c:v>
                </c:pt>
                <c:pt idx="29">
                  <c:v>0.49908520791827726</c:v>
                </c:pt>
                <c:pt idx="30">
                  <c:v>0.23509495096688937</c:v>
                </c:pt>
                <c:pt idx="31">
                  <c:v>0.49908520791827726</c:v>
                </c:pt>
                <c:pt idx="32">
                  <c:v>0.49908520791827726</c:v>
                </c:pt>
                <c:pt idx="33">
                  <c:v>0.49908520791827726</c:v>
                </c:pt>
                <c:pt idx="34">
                  <c:v>-1.2753622568126843E-2</c:v>
                </c:pt>
                <c:pt idx="35">
                  <c:v>0.25316134159801251</c:v>
                </c:pt>
                <c:pt idx="36">
                  <c:v>-1.2753622568126843E-2</c:v>
                </c:pt>
                <c:pt idx="37">
                  <c:v>1.2748581367271203</c:v>
                </c:pt>
                <c:pt idx="38">
                  <c:v>0.58170766179550526</c:v>
                </c:pt>
                <c:pt idx="39">
                  <c:v>0.58170766179550526</c:v>
                </c:pt>
                <c:pt idx="40">
                  <c:v>7.1608647423104799E-4</c:v>
                </c:pt>
                <c:pt idx="41">
                  <c:v>7.1608647423104799E-4</c:v>
                </c:pt>
                <c:pt idx="42">
                  <c:v>7.1608647423104799E-4</c:v>
                </c:pt>
                <c:pt idx="43">
                  <c:v>0.45998083753134011</c:v>
                </c:pt>
                <c:pt idx="44">
                  <c:v>-0.92927272583130005</c:v>
                </c:pt>
                <c:pt idx="45">
                  <c:v>0.44274014672835449</c:v>
                </c:pt>
                <c:pt idx="46">
                  <c:v>-8.9089781603927776E-2</c:v>
                </c:pt>
                <c:pt idx="47">
                  <c:v>0.54733456429516103</c:v>
                </c:pt>
                <c:pt idx="48">
                  <c:v>0.2814196001290199</c:v>
                </c:pt>
                <c:pt idx="49">
                  <c:v>0.2814196001290199</c:v>
                </c:pt>
                <c:pt idx="50">
                  <c:v>0.2814196001290199</c:v>
                </c:pt>
                <c:pt idx="51">
                  <c:v>-0.51632529236940172</c:v>
                </c:pt>
                <c:pt idx="52">
                  <c:v>0.48304684771627393</c:v>
                </c:pt>
                <c:pt idx="53">
                  <c:v>-0.59888160603593477</c:v>
                </c:pt>
                <c:pt idx="54">
                  <c:v>-4.9810986900666876E-2</c:v>
                </c:pt>
                <c:pt idx="55">
                  <c:v>-4.9810986900666876E-2</c:v>
                </c:pt>
                <c:pt idx="56">
                  <c:v>0.11150955969866416</c:v>
                </c:pt>
                <c:pt idx="57">
                  <c:v>0.11150955969866416</c:v>
                </c:pt>
                <c:pt idx="58">
                  <c:v>0.25854202899442313</c:v>
                </c:pt>
                <c:pt idx="59">
                  <c:v>0.15099499792820126</c:v>
                </c:pt>
                <c:pt idx="60">
                  <c:v>-0.22246699730415642</c:v>
                </c:pt>
                <c:pt idx="61">
                  <c:v>0.78844725011195216</c:v>
                </c:pt>
                <c:pt idx="62">
                  <c:v>0.78844725011195216</c:v>
                </c:pt>
                <c:pt idx="63">
                  <c:v>-0.24683865840198749</c:v>
                </c:pt>
                <c:pt idx="64">
                  <c:v>-9.1479208172273729E-4</c:v>
                </c:pt>
                <c:pt idx="65">
                  <c:v>-9.1479208172273729E-4</c:v>
                </c:pt>
                <c:pt idx="66">
                  <c:v>-9.1479208172273729E-4</c:v>
                </c:pt>
                <c:pt idx="67">
                  <c:v>-9.1479208172273729E-4</c:v>
                </c:pt>
                <c:pt idx="68">
                  <c:v>0.26500017208441662</c:v>
                </c:pt>
                <c:pt idx="69">
                  <c:v>-9.1479208172273729E-4</c:v>
                </c:pt>
                <c:pt idx="70">
                  <c:v>0.54547599729110452</c:v>
                </c:pt>
                <c:pt idx="71">
                  <c:v>0.34762262596164462</c:v>
                </c:pt>
                <c:pt idx="72">
                  <c:v>0.14599827287155875</c:v>
                </c:pt>
                <c:pt idx="73">
                  <c:v>-0.49928391352576895</c:v>
                </c:pt>
                <c:pt idx="74">
                  <c:v>0.36404494850341962</c:v>
                </c:pt>
                <c:pt idx="75">
                  <c:v>0.58025853912279679</c:v>
                </c:pt>
                <c:pt idx="76">
                  <c:v>0.27485813672712034</c:v>
                </c:pt>
                <c:pt idx="77">
                  <c:v>8.9431725609792068E-3</c:v>
                </c:pt>
                <c:pt idx="78">
                  <c:v>0.31434357495665743</c:v>
                </c:pt>
                <c:pt idx="79">
                  <c:v>0.4918107658636206</c:v>
                </c:pt>
                <c:pt idx="80">
                  <c:v>-4.0019162468659886E-2</c:v>
                </c:pt>
                <c:pt idx="81">
                  <c:v>-4.0019162468659886E-2</c:v>
                </c:pt>
                <c:pt idx="82">
                  <c:v>0.22589580169747947</c:v>
                </c:pt>
                <c:pt idx="83">
                  <c:v>-4.0019162468659886E-2</c:v>
                </c:pt>
                <c:pt idx="84">
                  <c:v>0.15783420886079647</c:v>
                </c:pt>
                <c:pt idx="85">
                  <c:v>0.15783420886079647</c:v>
                </c:pt>
                <c:pt idx="86">
                  <c:v>-0.10808075530534467</c:v>
                </c:pt>
                <c:pt idx="87">
                  <c:v>1.0801739565037494E-2</c:v>
                </c:pt>
                <c:pt idx="88">
                  <c:v>-0.2185803998709801</c:v>
                </c:pt>
                <c:pt idx="89">
                  <c:v>0.28844725011195216</c:v>
                </c:pt>
                <c:pt idx="90">
                  <c:v>0.15158872322527728</c:v>
                </c:pt>
                <c:pt idx="91">
                  <c:v>2.2532285945811026E-2</c:v>
                </c:pt>
                <c:pt idx="92">
                  <c:v>2.2532285945811026E-2</c:v>
                </c:pt>
                <c:pt idx="93">
                  <c:v>2.2532285945811026E-2</c:v>
                </c:pt>
                <c:pt idx="94">
                  <c:v>-1.695315228372607E-2</c:v>
                </c:pt>
                <c:pt idx="95">
                  <c:v>-1.695315228372607E-2</c:v>
                </c:pt>
                <c:pt idx="96">
                  <c:v>-0.54981098690066688</c:v>
                </c:pt>
                <c:pt idx="97">
                  <c:v>-0.45655203313802062</c:v>
                </c:pt>
                <c:pt idx="98">
                  <c:v>-0.19063706897187771</c:v>
                </c:pt>
                <c:pt idx="99">
                  <c:v>2.2532285945811026E-2</c:v>
                </c:pt>
                <c:pt idx="100">
                  <c:v>0.28844725011195216</c:v>
                </c:pt>
                <c:pt idx="101">
                  <c:v>-0.34900500207179874</c:v>
                </c:pt>
                <c:pt idx="102">
                  <c:v>-0.10155647200465623</c:v>
                </c:pt>
                <c:pt idx="103">
                  <c:v>0.12803520545480573</c:v>
                </c:pt>
                <c:pt idx="104">
                  <c:v>0.23558223652102761</c:v>
                </c:pt>
                <c:pt idx="105">
                  <c:v>0.50149720068716697</c:v>
                </c:pt>
                <c:pt idx="106">
                  <c:v>0.8849236003051697</c:v>
                </c:pt>
                <c:pt idx="107">
                  <c:v>0.37945255429392866</c:v>
                </c:pt>
                <c:pt idx="108">
                  <c:v>0.36656338101524533</c:v>
                </c:pt>
                <c:pt idx="109">
                  <c:v>0.36656338101524533</c:v>
                </c:pt>
                <c:pt idx="110">
                  <c:v>-0.13595505149658038</c:v>
                </c:pt>
                <c:pt idx="111">
                  <c:v>0.70127527923137656</c:v>
                </c:pt>
                <c:pt idx="112">
                  <c:v>0.1224238071147763</c:v>
                </c:pt>
                <c:pt idx="113">
                  <c:v>-0.11759483220665956</c:v>
                </c:pt>
                <c:pt idx="114">
                  <c:v>0.61208846745507905</c:v>
                </c:pt>
                <c:pt idx="115">
                  <c:v>0.5217821271918428</c:v>
                </c:pt>
                <c:pt idx="116">
                  <c:v>0.34617350328893792</c:v>
                </c:pt>
                <c:pt idx="117">
                  <c:v>8.025853912279679E-2</c:v>
                </c:pt>
                <c:pt idx="118">
                  <c:v>-0.18565642504334257</c:v>
                </c:pt>
                <c:pt idx="119">
                  <c:v>-0.4515713892094837</c:v>
                </c:pt>
                <c:pt idx="120">
                  <c:v>8.025853912279679E-2</c:v>
                </c:pt>
                <c:pt idx="121">
                  <c:v>0.25586716302570345</c:v>
                </c:pt>
                <c:pt idx="122">
                  <c:v>-0.14690632802711256</c:v>
                </c:pt>
                <c:pt idx="123">
                  <c:v>0.3849236003051697</c:v>
                </c:pt>
                <c:pt idx="124">
                  <c:v>-0.27410419830252053</c:v>
                </c:pt>
                <c:pt idx="125">
                  <c:v>-0.27410419830252053</c:v>
                </c:pt>
                <c:pt idx="126">
                  <c:v>-0.47902431802587842</c:v>
                </c:pt>
                <c:pt idx="127">
                  <c:v>-0.27410419830252053</c:v>
                </c:pt>
                <c:pt idx="128">
                  <c:v>-0.87399571947148402</c:v>
                </c:pt>
                <c:pt idx="129">
                  <c:v>-0.34216579113920353</c:v>
                </c:pt>
                <c:pt idx="130">
                  <c:v>-0.27410419830252053</c:v>
                </c:pt>
                <c:pt idx="131">
                  <c:v>-0.60808075530534467</c:v>
                </c:pt>
                <c:pt idx="132">
                  <c:v>-0.47746771405418897</c:v>
                </c:pt>
                <c:pt idx="133">
                  <c:v>-0.21155274988804784</c:v>
                </c:pt>
                <c:pt idx="134">
                  <c:v>-0.51695315228372607</c:v>
                </c:pt>
                <c:pt idx="135">
                  <c:v>-0.21155274988804784</c:v>
                </c:pt>
                <c:pt idx="136">
                  <c:v>-0.47746771405418897</c:v>
                </c:pt>
                <c:pt idx="137">
                  <c:v>-0.58501474512041085</c:v>
                </c:pt>
                <c:pt idx="138">
                  <c:v>1.4972006871669663E-3</c:v>
                </c:pt>
                <c:pt idx="139">
                  <c:v>-1.0047801140437684E-2</c:v>
                </c:pt>
                <c:pt idx="140">
                  <c:v>-1.0047801140437684E-2</c:v>
                </c:pt>
                <c:pt idx="141">
                  <c:v>-1.0047801140437684E-2</c:v>
                </c:pt>
                <c:pt idx="142">
                  <c:v>0.3849236003051697</c:v>
                </c:pt>
                <c:pt idx="143">
                  <c:v>-0.13343661898475467</c:v>
                </c:pt>
                <c:pt idx="144">
                  <c:v>0.13247834518138646</c:v>
                </c:pt>
                <c:pt idx="145">
                  <c:v>6.4416752344703454E-2</c:v>
                </c:pt>
                <c:pt idx="146">
                  <c:v>0.33033171651084281</c:v>
                </c:pt>
                <c:pt idx="147">
                  <c:v>0.33033171651084281</c:v>
                </c:pt>
                <c:pt idx="148">
                  <c:v>0.33033171651084281</c:v>
                </c:pt>
                <c:pt idx="149">
                  <c:v>0.33033171651084281</c:v>
                </c:pt>
                <c:pt idx="150">
                  <c:v>0.33033171651084281</c:v>
                </c:pt>
                <c:pt idx="151">
                  <c:v>0.33033171651084281</c:v>
                </c:pt>
                <c:pt idx="152">
                  <c:v>0.33033171651084281</c:v>
                </c:pt>
                <c:pt idx="153">
                  <c:v>-0.13343661898475467</c:v>
                </c:pt>
                <c:pt idx="154">
                  <c:v>0.20107870580747012</c:v>
                </c:pt>
                <c:pt idx="155">
                  <c:v>0.20107870580747012</c:v>
                </c:pt>
                <c:pt idx="156">
                  <c:v>-0.58249631260858159</c:v>
                </c:pt>
                <c:pt idx="157">
                  <c:v>-0.58249631260858159</c:v>
                </c:pt>
                <c:pt idx="158">
                  <c:v>-0.41974146087720321</c:v>
                </c:pt>
                <c:pt idx="159">
                  <c:v>-0.30064942798337491</c:v>
                </c:pt>
                <c:pt idx="160">
                  <c:v>-0.1150763996948303</c:v>
                </c:pt>
                <c:pt idx="161">
                  <c:v>0.21262370763507477</c:v>
                </c:pt>
                <c:pt idx="162">
                  <c:v>-0.25114462786052272</c:v>
                </c:pt>
                <c:pt idx="163">
                  <c:v>0.21262370763507477</c:v>
                </c:pt>
                <c:pt idx="164">
                  <c:v>0.21262370763507477</c:v>
                </c:pt>
                <c:pt idx="165">
                  <c:v>-0.63343661898475467</c:v>
                </c:pt>
                <c:pt idx="166">
                  <c:v>-0.63343661898475467</c:v>
                </c:pt>
                <c:pt idx="167">
                  <c:v>-0.16966828348915719</c:v>
                </c:pt>
                <c:pt idx="168">
                  <c:v>-0.63343661898475467</c:v>
                </c:pt>
                <c:pt idx="169">
                  <c:v>-0.16966828348915719</c:v>
                </c:pt>
                <c:pt idx="170">
                  <c:v>-0.16966828348915719</c:v>
                </c:pt>
                <c:pt idx="171">
                  <c:v>-0.58249631260858159</c:v>
                </c:pt>
                <c:pt idx="172">
                  <c:v>-0.46419457843573753</c:v>
                </c:pt>
                <c:pt idx="173">
                  <c:v>1.9546149181708827E-2</c:v>
                </c:pt>
                <c:pt idx="174">
                  <c:v>-0.29892129419252988</c:v>
                </c:pt>
                <c:pt idx="175">
                  <c:v>-0.29892129419252988</c:v>
                </c:pt>
                <c:pt idx="176">
                  <c:v>-0.29892129419252988</c:v>
                </c:pt>
                <c:pt idx="177">
                  <c:v>-0.6150763996948303</c:v>
                </c:pt>
                <c:pt idx="178">
                  <c:v>0.76473856247203109</c:v>
                </c:pt>
                <c:pt idx="179">
                  <c:v>-0.28737629236492523</c:v>
                </c:pt>
                <c:pt idx="180">
                  <c:v>-0.56483625835867102</c:v>
                </c:pt>
                <c:pt idx="181">
                  <c:v>-0.74851975560575745</c:v>
                </c:pt>
                <c:pt idx="182">
                  <c:v>-1.0824963126085816</c:v>
                </c:pt>
                <c:pt idx="183">
                  <c:v>-0.38539310003309346</c:v>
                </c:pt>
                <c:pt idx="184">
                  <c:v>-0.98522966369438159</c:v>
                </c:pt>
                <c:pt idx="185">
                  <c:v>-0.98522966369438159</c:v>
                </c:pt>
                <c:pt idx="186">
                  <c:v>-1.2308597013558469</c:v>
                </c:pt>
                <c:pt idx="187">
                  <c:v>-1.0330063300263888</c:v>
                </c:pt>
                <c:pt idx="188">
                  <c:v>-1.0330063300263888</c:v>
                </c:pt>
                <c:pt idx="189">
                  <c:v>-1.9967746655219862</c:v>
                </c:pt>
                <c:pt idx="190">
                  <c:v>-2.4782178728081572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42-784C-AEF9-49C9B17FE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52928"/>
        <c:axId val="1276654576"/>
      </c:scatterChart>
      <c:valAx>
        <c:axId val="127665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AlcoholPercentage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6654576"/>
        <c:crosses val="autoZero"/>
        <c:crossBetween val="midCat"/>
      </c:valAx>
      <c:valAx>
        <c:axId val="1276654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66529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Producer:Esporão S.A.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6'!$Z$2:$Z$192</c:f>
              <c:numCache>
                <c:formatCode>General</c:formatCode>
                <c:ptCount val="191"/>
              </c:numCache>
            </c:numRef>
          </c:xVal>
          <c:yVal>
            <c:numRef>
              <c:f>'Model 6'!$C$31:$C$221</c:f>
              <c:numCache>
                <c:formatCode>General</c:formatCode>
                <c:ptCount val="191"/>
                <c:pt idx="0">
                  <c:v>1.368472166667118</c:v>
                </c:pt>
                <c:pt idx="1">
                  <c:v>0.60255720250097866</c:v>
                </c:pt>
                <c:pt idx="2">
                  <c:v>0.33664223833483575</c:v>
                </c:pt>
                <c:pt idx="3">
                  <c:v>-2.4595805693869259</c:v>
                </c:pt>
                <c:pt idx="4">
                  <c:v>8.9812764569558112E-2</c:v>
                </c:pt>
                <c:pt idx="5">
                  <c:v>0.48724637743187316</c:v>
                </c:pt>
                <c:pt idx="6">
                  <c:v>0.48724637743187316</c:v>
                </c:pt>
                <c:pt idx="7">
                  <c:v>-0.57475422418798772</c:v>
                </c:pt>
                <c:pt idx="8">
                  <c:v>0.50071608647423105</c:v>
                </c:pt>
                <c:pt idx="9">
                  <c:v>0.23480112230809169</c:v>
                </c:pt>
                <c:pt idx="10">
                  <c:v>-1.2753622568126843E-2</c:v>
                </c:pt>
                <c:pt idx="11">
                  <c:v>0.36847216666711802</c:v>
                </c:pt>
                <c:pt idx="12">
                  <c:v>0.36847216666711802</c:v>
                </c:pt>
                <c:pt idx="13">
                  <c:v>-0.16335776166516425</c:v>
                </c:pt>
                <c:pt idx="14">
                  <c:v>0.36847216666711802</c:v>
                </c:pt>
                <c:pt idx="15">
                  <c:v>0.36847216666711802</c:v>
                </c:pt>
                <c:pt idx="16">
                  <c:v>0.10255720250097866</c:v>
                </c:pt>
                <c:pt idx="17">
                  <c:v>0.7814196001290199</c:v>
                </c:pt>
                <c:pt idx="18">
                  <c:v>-0.41018723543044189</c:v>
                </c:pt>
                <c:pt idx="19">
                  <c:v>0.11621245609650899</c:v>
                </c:pt>
                <c:pt idx="20">
                  <c:v>0.11621245609650899</c:v>
                </c:pt>
                <c:pt idx="21">
                  <c:v>0.38212742026264834</c:v>
                </c:pt>
                <c:pt idx="22">
                  <c:v>0.64611767721403623</c:v>
                </c:pt>
                <c:pt idx="23">
                  <c:v>0.38020271304789688</c:v>
                </c:pt>
                <c:pt idx="24">
                  <c:v>0.64611767721403623</c:v>
                </c:pt>
                <c:pt idx="25">
                  <c:v>0.91203264138017559</c:v>
                </c:pt>
                <c:pt idx="26">
                  <c:v>0.63252856382920086</c:v>
                </c:pt>
                <c:pt idx="27">
                  <c:v>0.63252856382920086</c:v>
                </c:pt>
                <c:pt idx="28">
                  <c:v>-1.2753622568126843E-2</c:v>
                </c:pt>
                <c:pt idx="29">
                  <c:v>0.49908520791827726</c:v>
                </c:pt>
                <c:pt idx="30">
                  <c:v>0.23509495096688937</c:v>
                </c:pt>
                <c:pt idx="31">
                  <c:v>0.49908520791827726</c:v>
                </c:pt>
                <c:pt idx="32">
                  <c:v>0.49908520791827726</c:v>
                </c:pt>
                <c:pt idx="33">
                  <c:v>0.49908520791827726</c:v>
                </c:pt>
                <c:pt idx="34">
                  <c:v>-1.2753622568126843E-2</c:v>
                </c:pt>
                <c:pt idx="35">
                  <c:v>0.25316134159801251</c:v>
                </c:pt>
                <c:pt idx="36">
                  <c:v>-1.2753622568126843E-2</c:v>
                </c:pt>
                <c:pt idx="37">
                  <c:v>1.2748581367271203</c:v>
                </c:pt>
                <c:pt idx="38">
                  <c:v>0.58170766179550526</c:v>
                </c:pt>
                <c:pt idx="39">
                  <c:v>0.58170766179550526</c:v>
                </c:pt>
                <c:pt idx="40">
                  <c:v>7.1608647423104799E-4</c:v>
                </c:pt>
                <c:pt idx="41">
                  <c:v>7.1608647423104799E-4</c:v>
                </c:pt>
                <c:pt idx="42">
                  <c:v>7.1608647423104799E-4</c:v>
                </c:pt>
                <c:pt idx="43">
                  <c:v>0.45998083753134011</c:v>
                </c:pt>
                <c:pt idx="44">
                  <c:v>-0.92927272583130005</c:v>
                </c:pt>
                <c:pt idx="45">
                  <c:v>0.44274014672835449</c:v>
                </c:pt>
                <c:pt idx="46">
                  <c:v>-8.9089781603927776E-2</c:v>
                </c:pt>
                <c:pt idx="47">
                  <c:v>0.54733456429516103</c:v>
                </c:pt>
                <c:pt idx="48">
                  <c:v>0.2814196001290199</c:v>
                </c:pt>
                <c:pt idx="49">
                  <c:v>0.2814196001290199</c:v>
                </c:pt>
                <c:pt idx="50">
                  <c:v>0.2814196001290199</c:v>
                </c:pt>
                <c:pt idx="51">
                  <c:v>-0.51632529236940172</c:v>
                </c:pt>
                <c:pt idx="52">
                  <c:v>0.48304684771627393</c:v>
                </c:pt>
                <c:pt idx="53">
                  <c:v>-0.59888160603593477</c:v>
                </c:pt>
                <c:pt idx="54">
                  <c:v>-4.9810986900666876E-2</c:v>
                </c:pt>
                <c:pt idx="55">
                  <c:v>-4.9810986900666876E-2</c:v>
                </c:pt>
                <c:pt idx="56">
                  <c:v>0.11150955969866416</c:v>
                </c:pt>
                <c:pt idx="57">
                  <c:v>0.11150955969866416</c:v>
                </c:pt>
                <c:pt idx="58">
                  <c:v>0.25854202899442313</c:v>
                </c:pt>
                <c:pt idx="59">
                  <c:v>0.15099499792820126</c:v>
                </c:pt>
                <c:pt idx="60">
                  <c:v>-0.22246699730415642</c:v>
                </c:pt>
                <c:pt idx="61">
                  <c:v>0.78844725011195216</c:v>
                </c:pt>
                <c:pt idx="62">
                  <c:v>0.78844725011195216</c:v>
                </c:pt>
                <c:pt idx="63">
                  <c:v>-0.24683865840198749</c:v>
                </c:pt>
                <c:pt idx="64">
                  <c:v>-9.1479208172273729E-4</c:v>
                </c:pt>
                <c:pt idx="65">
                  <c:v>-9.1479208172273729E-4</c:v>
                </c:pt>
                <c:pt idx="66">
                  <c:v>-9.1479208172273729E-4</c:v>
                </c:pt>
                <c:pt idx="67">
                  <c:v>-9.1479208172273729E-4</c:v>
                </c:pt>
                <c:pt idx="68">
                  <c:v>0.26500017208441662</c:v>
                </c:pt>
                <c:pt idx="69">
                  <c:v>-9.1479208172273729E-4</c:v>
                </c:pt>
                <c:pt idx="70">
                  <c:v>0.54547599729110452</c:v>
                </c:pt>
                <c:pt idx="71">
                  <c:v>0.34762262596164462</c:v>
                </c:pt>
                <c:pt idx="72">
                  <c:v>0.14599827287155875</c:v>
                </c:pt>
                <c:pt idx="73">
                  <c:v>-0.49928391352576895</c:v>
                </c:pt>
                <c:pt idx="74">
                  <c:v>0.36404494850341962</c:v>
                </c:pt>
                <c:pt idx="75">
                  <c:v>0.58025853912279679</c:v>
                </c:pt>
                <c:pt idx="76">
                  <c:v>0.27485813672712034</c:v>
                </c:pt>
                <c:pt idx="77">
                  <c:v>8.9431725609792068E-3</c:v>
                </c:pt>
                <c:pt idx="78">
                  <c:v>0.31434357495665743</c:v>
                </c:pt>
                <c:pt idx="79">
                  <c:v>0.4918107658636206</c:v>
                </c:pt>
                <c:pt idx="80">
                  <c:v>-4.0019162468659886E-2</c:v>
                </c:pt>
                <c:pt idx="81">
                  <c:v>-4.0019162468659886E-2</c:v>
                </c:pt>
                <c:pt idx="82">
                  <c:v>0.22589580169747947</c:v>
                </c:pt>
                <c:pt idx="83">
                  <c:v>-4.0019162468659886E-2</c:v>
                </c:pt>
                <c:pt idx="84">
                  <c:v>0.15783420886079647</c:v>
                </c:pt>
                <c:pt idx="85">
                  <c:v>0.15783420886079647</c:v>
                </c:pt>
                <c:pt idx="86">
                  <c:v>-0.10808075530534467</c:v>
                </c:pt>
                <c:pt idx="87">
                  <c:v>1.0801739565037494E-2</c:v>
                </c:pt>
                <c:pt idx="88">
                  <c:v>-0.2185803998709801</c:v>
                </c:pt>
                <c:pt idx="89">
                  <c:v>0.28844725011195216</c:v>
                </c:pt>
                <c:pt idx="90">
                  <c:v>0.15158872322527728</c:v>
                </c:pt>
                <c:pt idx="91">
                  <c:v>2.2532285945811026E-2</c:v>
                </c:pt>
                <c:pt idx="92">
                  <c:v>2.2532285945811026E-2</c:v>
                </c:pt>
                <c:pt idx="93">
                  <c:v>2.2532285945811026E-2</c:v>
                </c:pt>
                <c:pt idx="94">
                  <c:v>-1.695315228372607E-2</c:v>
                </c:pt>
                <c:pt idx="95">
                  <c:v>-1.695315228372607E-2</c:v>
                </c:pt>
                <c:pt idx="96">
                  <c:v>-0.54981098690066688</c:v>
                </c:pt>
                <c:pt idx="97">
                  <c:v>-0.45655203313802062</c:v>
                </c:pt>
                <c:pt idx="98">
                  <c:v>-0.19063706897187771</c:v>
                </c:pt>
                <c:pt idx="99">
                  <c:v>2.2532285945811026E-2</c:v>
                </c:pt>
                <c:pt idx="100">
                  <c:v>0.28844725011195216</c:v>
                </c:pt>
                <c:pt idx="101">
                  <c:v>-0.34900500207179874</c:v>
                </c:pt>
                <c:pt idx="102">
                  <c:v>-0.10155647200465623</c:v>
                </c:pt>
                <c:pt idx="103">
                  <c:v>0.12803520545480573</c:v>
                </c:pt>
                <c:pt idx="104">
                  <c:v>0.23558223652102761</c:v>
                </c:pt>
                <c:pt idx="105">
                  <c:v>0.50149720068716697</c:v>
                </c:pt>
                <c:pt idx="106">
                  <c:v>0.8849236003051697</c:v>
                </c:pt>
                <c:pt idx="107">
                  <c:v>0.37945255429392866</c:v>
                </c:pt>
                <c:pt idx="108">
                  <c:v>0.36656338101524533</c:v>
                </c:pt>
                <c:pt idx="109">
                  <c:v>0.36656338101524533</c:v>
                </c:pt>
                <c:pt idx="110">
                  <c:v>-0.13595505149658038</c:v>
                </c:pt>
                <c:pt idx="111">
                  <c:v>0.70127527923137656</c:v>
                </c:pt>
                <c:pt idx="112">
                  <c:v>0.1224238071147763</c:v>
                </c:pt>
                <c:pt idx="113">
                  <c:v>-0.11759483220665956</c:v>
                </c:pt>
                <c:pt idx="114">
                  <c:v>0.61208846745507905</c:v>
                </c:pt>
                <c:pt idx="115">
                  <c:v>0.5217821271918428</c:v>
                </c:pt>
                <c:pt idx="116">
                  <c:v>0.34617350328893792</c:v>
                </c:pt>
                <c:pt idx="117">
                  <c:v>8.025853912279679E-2</c:v>
                </c:pt>
                <c:pt idx="118">
                  <c:v>-0.18565642504334257</c:v>
                </c:pt>
                <c:pt idx="119">
                  <c:v>-0.4515713892094837</c:v>
                </c:pt>
                <c:pt idx="120">
                  <c:v>8.025853912279679E-2</c:v>
                </c:pt>
                <c:pt idx="121">
                  <c:v>0.25586716302570345</c:v>
                </c:pt>
                <c:pt idx="122">
                  <c:v>-0.14690632802711256</c:v>
                </c:pt>
                <c:pt idx="123">
                  <c:v>0.3849236003051697</c:v>
                </c:pt>
                <c:pt idx="124">
                  <c:v>-0.27410419830252053</c:v>
                </c:pt>
                <c:pt idx="125">
                  <c:v>-0.27410419830252053</c:v>
                </c:pt>
                <c:pt idx="126">
                  <c:v>-0.47902431802587842</c:v>
                </c:pt>
                <c:pt idx="127">
                  <c:v>-0.27410419830252053</c:v>
                </c:pt>
                <c:pt idx="128">
                  <c:v>-0.87399571947148402</c:v>
                </c:pt>
                <c:pt idx="129">
                  <c:v>-0.34216579113920353</c:v>
                </c:pt>
                <c:pt idx="130">
                  <c:v>-0.27410419830252053</c:v>
                </c:pt>
                <c:pt idx="131">
                  <c:v>-0.60808075530534467</c:v>
                </c:pt>
                <c:pt idx="132">
                  <c:v>-0.47746771405418897</c:v>
                </c:pt>
                <c:pt idx="133">
                  <c:v>-0.21155274988804784</c:v>
                </c:pt>
                <c:pt idx="134">
                  <c:v>-0.51695315228372607</c:v>
                </c:pt>
                <c:pt idx="135">
                  <c:v>-0.21155274988804784</c:v>
                </c:pt>
                <c:pt idx="136">
                  <c:v>-0.47746771405418897</c:v>
                </c:pt>
                <c:pt idx="137">
                  <c:v>-0.58501474512041085</c:v>
                </c:pt>
                <c:pt idx="138">
                  <c:v>1.4972006871669663E-3</c:v>
                </c:pt>
                <c:pt idx="139">
                  <c:v>-1.0047801140437684E-2</c:v>
                </c:pt>
                <c:pt idx="140">
                  <c:v>-1.0047801140437684E-2</c:v>
                </c:pt>
                <c:pt idx="141">
                  <c:v>-1.0047801140437684E-2</c:v>
                </c:pt>
                <c:pt idx="142">
                  <c:v>0.3849236003051697</c:v>
                </c:pt>
                <c:pt idx="143">
                  <c:v>-0.13343661898475467</c:v>
                </c:pt>
                <c:pt idx="144">
                  <c:v>0.13247834518138646</c:v>
                </c:pt>
                <c:pt idx="145">
                  <c:v>6.4416752344703454E-2</c:v>
                </c:pt>
                <c:pt idx="146">
                  <c:v>0.33033171651084281</c:v>
                </c:pt>
                <c:pt idx="147">
                  <c:v>0.33033171651084281</c:v>
                </c:pt>
                <c:pt idx="148">
                  <c:v>0.33033171651084281</c:v>
                </c:pt>
                <c:pt idx="149">
                  <c:v>0.33033171651084281</c:v>
                </c:pt>
                <c:pt idx="150">
                  <c:v>0.33033171651084281</c:v>
                </c:pt>
                <c:pt idx="151">
                  <c:v>0.33033171651084281</c:v>
                </c:pt>
                <c:pt idx="152">
                  <c:v>0.33033171651084281</c:v>
                </c:pt>
                <c:pt idx="153">
                  <c:v>-0.13343661898475467</c:v>
                </c:pt>
                <c:pt idx="154">
                  <c:v>0.20107870580747012</c:v>
                </c:pt>
                <c:pt idx="155">
                  <c:v>0.20107870580747012</c:v>
                </c:pt>
                <c:pt idx="156">
                  <c:v>-0.58249631260858159</c:v>
                </c:pt>
                <c:pt idx="157">
                  <c:v>-0.58249631260858159</c:v>
                </c:pt>
                <c:pt idx="158">
                  <c:v>-0.41974146087720321</c:v>
                </c:pt>
                <c:pt idx="159">
                  <c:v>-0.30064942798337491</c:v>
                </c:pt>
                <c:pt idx="160">
                  <c:v>-0.1150763996948303</c:v>
                </c:pt>
                <c:pt idx="161">
                  <c:v>0.21262370763507477</c:v>
                </c:pt>
                <c:pt idx="162">
                  <c:v>-0.25114462786052272</c:v>
                </c:pt>
                <c:pt idx="163">
                  <c:v>0.21262370763507477</c:v>
                </c:pt>
                <c:pt idx="164">
                  <c:v>0.21262370763507477</c:v>
                </c:pt>
                <c:pt idx="165">
                  <c:v>-0.63343661898475467</c:v>
                </c:pt>
                <c:pt idx="166">
                  <c:v>-0.63343661898475467</c:v>
                </c:pt>
                <c:pt idx="167">
                  <c:v>-0.16966828348915719</c:v>
                </c:pt>
                <c:pt idx="168">
                  <c:v>-0.63343661898475467</c:v>
                </c:pt>
                <c:pt idx="169">
                  <c:v>-0.16966828348915719</c:v>
                </c:pt>
                <c:pt idx="170">
                  <c:v>-0.16966828348915719</c:v>
                </c:pt>
                <c:pt idx="171">
                  <c:v>-0.58249631260858159</c:v>
                </c:pt>
                <c:pt idx="172">
                  <c:v>-0.46419457843573753</c:v>
                </c:pt>
                <c:pt idx="173">
                  <c:v>1.9546149181708827E-2</c:v>
                </c:pt>
                <c:pt idx="174">
                  <c:v>-0.29892129419252988</c:v>
                </c:pt>
                <c:pt idx="175">
                  <c:v>-0.29892129419252988</c:v>
                </c:pt>
                <c:pt idx="176">
                  <c:v>-0.29892129419252988</c:v>
                </c:pt>
                <c:pt idx="177">
                  <c:v>-0.6150763996948303</c:v>
                </c:pt>
                <c:pt idx="178">
                  <c:v>0.76473856247203109</c:v>
                </c:pt>
                <c:pt idx="179">
                  <c:v>-0.28737629236492523</c:v>
                </c:pt>
                <c:pt idx="180">
                  <c:v>-0.56483625835867102</c:v>
                </c:pt>
                <c:pt idx="181">
                  <c:v>-0.74851975560575745</c:v>
                </c:pt>
                <c:pt idx="182">
                  <c:v>-1.0824963126085816</c:v>
                </c:pt>
                <c:pt idx="183">
                  <c:v>-0.38539310003309346</c:v>
                </c:pt>
                <c:pt idx="184">
                  <c:v>-0.98522966369438159</c:v>
                </c:pt>
                <c:pt idx="185">
                  <c:v>-0.98522966369438159</c:v>
                </c:pt>
                <c:pt idx="186">
                  <c:v>-1.2308597013558469</c:v>
                </c:pt>
                <c:pt idx="187">
                  <c:v>-1.0330063300263888</c:v>
                </c:pt>
                <c:pt idx="188">
                  <c:v>-1.0330063300263888</c:v>
                </c:pt>
                <c:pt idx="189">
                  <c:v>-1.9967746655219862</c:v>
                </c:pt>
                <c:pt idx="190">
                  <c:v>-2.4782178728081572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70-8048-8960-1E3423819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280480"/>
        <c:axId val="1276282128"/>
      </c:scatterChart>
      <c:valAx>
        <c:axId val="127628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Producer:Esporão S.A.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6282128"/>
        <c:crosses val="autoZero"/>
        <c:crossBetween val="midCat"/>
      </c:valAx>
      <c:valAx>
        <c:axId val="1276282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62804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Producer:José Maria da Fonseca Vinhos, S.A.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6'!$AA$2:$AA$192</c:f>
              <c:numCache>
                <c:formatCode>General</c:formatCode>
                <c:ptCount val="191"/>
              </c:numCache>
            </c:numRef>
          </c:xVal>
          <c:yVal>
            <c:numRef>
              <c:f>'Model 6'!$C$31:$C$221</c:f>
              <c:numCache>
                <c:formatCode>General</c:formatCode>
                <c:ptCount val="191"/>
                <c:pt idx="0">
                  <c:v>1.368472166667118</c:v>
                </c:pt>
                <c:pt idx="1">
                  <c:v>0.60255720250097866</c:v>
                </c:pt>
                <c:pt idx="2">
                  <c:v>0.33664223833483575</c:v>
                </c:pt>
                <c:pt idx="3">
                  <c:v>-2.4595805693869259</c:v>
                </c:pt>
                <c:pt idx="4">
                  <c:v>8.9812764569558112E-2</c:v>
                </c:pt>
                <c:pt idx="5">
                  <c:v>0.48724637743187316</c:v>
                </c:pt>
                <c:pt idx="6">
                  <c:v>0.48724637743187316</c:v>
                </c:pt>
                <c:pt idx="7">
                  <c:v>-0.57475422418798772</c:v>
                </c:pt>
                <c:pt idx="8">
                  <c:v>0.50071608647423105</c:v>
                </c:pt>
                <c:pt idx="9">
                  <c:v>0.23480112230809169</c:v>
                </c:pt>
                <c:pt idx="10">
                  <c:v>-1.2753622568126843E-2</c:v>
                </c:pt>
                <c:pt idx="11">
                  <c:v>0.36847216666711802</c:v>
                </c:pt>
                <c:pt idx="12">
                  <c:v>0.36847216666711802</c:v>
                </c:pt>
                <c:pt idx="13">
                  <c:v>-0.16335776166516425</c:v>
                </c:pt>
                <c:pt idx="14">
                  <c:v>0.36847216666711802</c:v>
                </c:pt>
                <c:pt idx="15">
                  <c:v>0.36847216666711802</c:v>
                </c:pt>
                <c:pt idx="16">
                  <c:v>0.10255720250097866</c:v>
                </c:pt>
                <c:pt idx="17">
                  <c:v>0.7814196001290199</c:v>
                </c:pt>
                <c:pt idx="18">
                  <c:v>-0.41018723543044189</c:v>
                </c:pt>
                <c:pt idx="19">
                  <c:v>0.11621245609650899</c:v>
                </c:pt>
                <c:pt idx="20">
                  <c:v>0.11621245609650899</c:v>
                </c:pt>
                <c:pt idx="21">
                  <c:v>0.38212742026264834</c:v>
                </c:pt>
                <c:pt idx="22">
                  <c:v>0.64611767721403623</c:v>
                </c:pt>
                <c:pt idx="23">
                  <c:v>0.38020271304789688</c:v>
                </c:pt>
                <c:pt idx="24">
                  <c:v>0.64611767721403623</c:v>
                </c:pt>
                <c:pt idx="25">
                  <c:v>0.91203264138017559</c:v>
                </c:pt>
                <c:pt idx="26">
                  <c:v>0.63252856382920086</c:v>
                </c:pt>
                <c:pt idx="27">
                  <c:v>0.63252856382920086</c:v>
                </c:pt>
                <c:pt idx="28">
                  <c:v>-1.2753622568126843E-2</c:v>
                </c:pt>
                <c:pt idx="29">
                  <c:v>0.49908520791827726</c:v>
                </c:pt>
                <c:pt idx="30">
                  <c:v>0.23509495096688937</c:v>
                </c:pt>
                <c:pt idx="31">
                  <c:v>0.49908520791827726</c:v>
                </c:pt>
                <c:pt idx="32">
                  <c:v>0.49908520791827726</c:v>
                </c:pt>
                <c:pt idx="33">
                  <c:v>0.49908520791827726</c:v>
                </c:pt>
                <c:pt idx="34">
                  <c:v>-1.2753622568126843E-2</c:v>
                </c:pt>
                <c:pt idx="35">
                  <c:v>0.25316134159801251</c:v>
                </c:pt>
                <c:pt idx="36">
                  <c:v>-1.2753622568126843E-2</c:v>
                </c:pt>
                <c:pt idx="37">
                  <c:v>1.2748581367271203</c:v>
                </c:pt>
                <c:pt idx="38">
                  <c:v>0.58170766179550526</c:v>
                </c:pt>
                <c:pt idx="39">
                  <c:v>0.58170766179550526</c:v>
                </c:pt>
                <c:pt idx="40">
                  <c:v>7.1608647423104799E-4</c:v>
                </c:pt>
                <c:pt idx="41">
                  <c:v>7.1608647423104799E-4</c:v>
                </c:pt>
                <c:pt idx="42">
                  <c:v>7.1608647423104799E-4</c:v>
                </c:pt>
                <c:pt idx="43">
                  <c:v>0.45998083753134011</c:v>
                </c:pt>
                <c:pt idx="44">
                  <c:v>-0.92927272583130005</c:v>
                </c:pt>
                <c:pt idx="45">
                  <c:v>0.44274014672835449</c:v>
                </c:pt>
                <c:pt idx="46">
                  <c:v>-8.9089781603927776E-2</c:v>
                </c:pt>
                <c:pt idx="47">
                  <c:v>0.54733456429516103</c:v>
                </c:pt>
                <c:pt idx="48">
                  <c:v>0.2814196001290199</c:v>
                </c:pt>
                <c:pt idx="49">
                  <c:v>0.2814196001290199</c:v>
                </c:pt>
                <c:pt idx="50">
                  <c:v>0.2814196001290199</c:v>
                </c:pt>
                <c:pt idx="51">
                  <c:v>-0.51632529236940172</c:v>
                </c:pt>
                <c:pt idx="52">
                  <c:v>0.48304684771627393</c:v>
                </c:pt>
                <c:pt idx="53">
                  <c:v>-0.59888160603593477</c:v>
                </c:pt>
                <c:pt idx="54">
                  <c:v>-4.9810986900666876E-2</c:v>
                </c:pt>
                <c:pt idx="55">
                  <c:v>-4.9810986900666876E-2</c:v>
                </c:pt>
                <c:pt idx="56">
                  <c:v>0.11150955969866416</c:v>
                </c:pt>
                <c:pt idx="57">
                  <c:v>0.11150955969866416</c:v>
                </c:pt>
                <c:pt idx="58">
                  <c:v>0.25854202899442313</c:v>
                </c:pt>
                <c:pt idx="59">
                  <c:v>0.15099499792820126</c:v>
                </c:pt>
                <c:pt idx="60">
                  <c:v>-0.22246699730415642</c:v>
                </c:pt>
                <c:pt idx="61">
                  <c:v>0.78844725011195216</c:v>
                </c:pt>
                <c:pt idx="62">
                  <c:v>0.78844725011195216</c:v>
                </c:pt>
                <c:pt idx="63">
                  <c:v>-0.24683865840198749</c:v>
                </c:pt>
                <c:pt idx="64">
                  <c:v>-9.1479208172273729E-4</c:v>
                </c:pt>
                <c:pt idx="65">
                  <c:v>-9.1479208172273729E-4</c:v>
                </c:pt>
                <c:pt idx="66">
                  <c:v>-9.1479208172273729E-4</c:v>
                </c:pt>
                <c:pt idx="67">
                  <c:v>-9.1479208172273729E-4</c:v>
                </c:pt>
                <c:pt idx="68">
                  <c:v>0.26500017208441662</c:v>
                </c:pt>
                <c:pt idx="69">
                  <c:v>-9.1479208172273729E-4</c:v>
                </c:pt>
                <c:pt idx="70">
                  <c:v>0.54547599729110452</c:v>
                </c:pt>
                <c:pt idx="71">
                  <c:v>0.34762262596164462</c:v>
                </c:pt>
                <c:pt idx="72">
                  <c:v>0.14599827287155875</c:v>
                </c:pt>
                <c:pt idx="73">
                  <c:v>-0.49928391352576895</c:v>
                </c:pt>
                <c:pt idx="74">
                  <c:v>0.36404494850341962</c:v>
                </c:pt>
                <c:pt idx="75">
                  <c:v>0.58025853912279679</c:v>
                </c:pt>
                <c:pt idx="76">
                  <c:v>0.27485813672712034</c:v>
                </c:pt>
                <c:pt idx="77">
                  <c:v>8.9431725609792068E-3</c:v>
                </c:pt>
                <c:pt idx="78">
                  <c:v>0.31434357495665743</c:v>
                </c:pt>
                <c:pt idx="79">
                  <c:v>0.4918107658636206</c:v>
                </c:pt>
                <c:pt idx="80">
                  <c:v>-4.0019162468659886E-2</c:v>
                </c:pt>
                <c:pt idx="81">
                  <c:v>-4.0019162468659886E-2</c:v>
                </c:pt>
                <c:pt idx="82">
                  <c:v>0.22589580169747947</c:v>
                </c:pt>
                <c:pt idx="83">
                  <c:v>-4.0019162468659886E-2</c:v>
                </c:pt>
                <c:pt idx="84">
                  <c:v>0.15783420886079647</c:v>
                </c:pt>
                <c:pt idx="85">
                  <c:v>0.15783420886079647</c:v>
                </c:pt>
                <c:pt idx="86">
                  <c:v>-0.10808075530534467</c:v>
                </c:pt>
                <c:pt idx="87">
                  <c:v>1.0801739565037494E-2</c:v>
                </c:pt>
                <c:pt idx="88">
                  <c:v>-0.2185803998709801</c:v>
                </c:pt>
                <c:pt idx="89">
                  <c:v>0.28844725011195216</c:v>
                </c:pt>
                <c:pt idx="90">
                  <c:v>0.15158872322527728</c:v>
                </c:pt>
                <c:pt idx="91">
                  <c:v>2.2532285945811026E-2</c:v>
                </c:pt>
                <c:pt idx="92">
                  <c:v>2.2532285945811026E-2</c:v>
                </c:pt>
                <c:pt idx="93">
                  <c:v>2.2532285945811026E-2</c:v>
                </c:pt>
                <c:pt idx="94">
                  <c:v>-1.695315228372607E-2</c:v>
                </c:pt>
                <c:pt idx="95">
                  <c:v>-1.695315228372607E-2</c:v>
                </c:pt>
                <c:pt idx="96">
                  <c:v>-0.54981098690066688</c:v>
                </c:pt>
                <c:pt idx="97">
                  <c:v>-0.45655203313802062</c:v>
                </c:pt>
                <c:pt idx="98">
                  <c:v>-0.19063706897187771</c:v>
                </c:pt>
                <c:pt idx="99">
                  <c:v>2.2532285945811026E-2</c:v>
                </c:pt>
                <c:pt idx="100">
                  <c:v>0.28844725011195216</c:v>
                </c:pt>
                <c:pt idx="101">
                  <c:v>-0.34900500207179874</c:v>
                </c:pt>
                <c:pt idx="102">
                  <c:v>-0.10155647200465623</c:v>
                </c:pt>
                <c:pt idx="103">
                  <c:v>0.12803520545480573</c:v>
                </c:pt>
                <c:pt idx="104">
                  <c:v>0.23558223652102761</c:v>
                </c:pt>
                <c:pt idx="105">
                  <c:v>0.50149720068716697</c:v>
                </c:pt>
                <c:pt idx="106">
                  <c:v>0.8849236003051697</c:v>
                </c:pt>
                <c:pt idx="107">
                  <c:v>0.37945255429392866</c:v>
                </c:pt>
                <c:pt idx="108">
                  <c:v>0.36656338101524533</c:v>
                </c:pt>
                <c:pt idx="109">
                  <c:v>0.36656338101524533</c:v>
                </c:pt>
                <c:pt idx="110">
                  <c:v>-0.13595505149658038</c:v>
                </c:pt>
                <c:pt idx="111">
                  <c:v>0.70127527923137656</c:v>
                </c:pt>
                <c:pt idx="112">
                  <c:v>0.1224238071147763</c:v>
                </c:pt>
                <c:pt idx="113">
                  <c:v>-0.11759483220665956</c:v>
                </c:pt>
                <c:pt idx="114">
                  <c:v>0.61208846745507905</c:v>
                </c:pt>
                <c:pt idx="115">
                  <c:v>0.5217821271918428</c:v>
                </c:pt>
                <c:pt idx="116">
                  <c:v>0.34617350328893792</c:v>
                </c:pt>
                <c:pt idx="117">
                  <c:v>8.025853912279679E-2</c:v>
                </c:pt>
                <c:pt idx="118">
                  <c:v>-0.18565642504334257</c:v>
                </c:pt>
                <c:pt idx="119">
                  <c:v>-0.4515713892094837</c:v>
                </c:pt>
                <c:pt idx="120">
                  <c:v>8.025853912279679E-2</c:v>
                </c:pt>
                <c:pt idx="121">
                  <c:v>0.25586716302570345</c:v>
                </c:pt>
                <c:pt idx="122">
                  <c:v>-0.14690632802711256</c:v>
                </c:pt>
                <c:pt idx="123">
                  <c:v>0.3849236003051697</c:v>
                </c:pt>
                <c:pt idx="124">
                  <c:v>-0.27410419830252053</c:v>
                </c:pt>
                <c:pt idx="125">
                  <c:v>-0.27410419830252053</c:v>
                </c:pt>
                <c:pt idx="126">
                  <c:v>-0.47902431802587842</c:v>
                </c:pt>
                <c:pt idx="127">
                  <c:v>-0.27410419830252053</c:v>
                </c:pt>
                <c:pt idx="128">
                  <c:v>-0.87399571947148402</c:v>
                </c:pt>
                <c:pt idx="129">
                  <c:v>-0.34216579113920353</c:v>
                </c:pt>
                <c:pt idx="130">
                  <c:v>-0.27410419830252053</c:v>
                </c:pt>
                <c:pt idx="131">
                  <c:v>-0.60808075530534467</c:v>
                </c:pt>
                <c:pt idx="132">
                  <c:v>-0.47746771405418897</c:v>
                </c:pt>
                <c:pt idx="133">
                  <c:v>-0.21155274988804784</c:v>
                </c:pt>
                <c:pt idx="134">
                  <c:v>-0.51695315228372607</c:v>
                </c:pt>
                <c:pt idx="135">
                  <c:v>-0.21155274988804784</c:v>
                </c:pt>
                <c:pt idx="136">
                  <c:v>-0.47746771405418897</c:v>
                </c:pt>
                <c:pt idx="137">
                  <c:v>-0.58501474512041085</c:v>
                </c:pt>
                <c:pt idx="138">
                  <c:v>1.4972006871669663E-3</c:v>
                </c:pt>
                <c:pt idx="139">
                  <c:v>-1.0047801140437684E-2</c:v>
                </c:pt>
                <c:pt idx="140">
                  <c:v>-1.0047801140437684E-2</c:v>
                </c:pt>
                <c:pt idx="141">
                  <c:v>-1.0047801140437684E-2</c:v>
                </c:pt>
                <c:pt idx="142">
                  <c:v>0.3849236003051697</c:v>
                </c:pt>
                <c:pt idx="143">
                  <c:v>-0.13343661898475467</c:v>
                </c:pt>
                <c:pt idx="144">
                  <c:v>0.13247834518138646</c:v>
                </c:pt>
                <c:pt idx="145">
                  <c:v>6.4416752344703454E-2</c:v>
                </c:pt>
                <c:pt idx="146">
                  <c:v>0.33033171651084281</c:v>
                </c:pt>
                <c:pt idx="147">
                  <c:v>0.33033171651084281</c:v>
                </c:pt>
                <c:pt idx="148">
                  <c:v>0.33033171651084281</c:v>
                </c:pt>
                <c:pt idx="149">
                  <c:v>0.33033171651084281</c:v>
                </c:pt>
                <c:pt idx="150">
                  <c:v>0.33033171651084281</c:v>
                </c:pt>
                <c:pt idx="151">
                  <c:v>0.33033171651084281</c:v>
                </c:pt>
                <c:pt idx="152">
                  <c:v>0.33033171651084281</c:v>
                </c:pt>
                <c:pt idx="153">
                  <c:v>-0.13343661898475467</c:v>
                </c:pt>
                <c:pt idx="154">
                  <c:v>0.20107870580747012</c:v>
                </c:pt>
                <c:pt idx="155">
                  <c:v>0.20107870580747012</c:v>
                </c:pt>
                <c:pt idx="156">
                  <c:v>-0.58249631260858159</c:v>
                </c:pt>
                <c:pt idx="157">
                  <c:v>-0.58249631260858159</c:v>
                </c:pt>
                <c:pt idx="158">
                  <c:v>-0.41974146087720321</c:v>
                </c:pt>
                <c:pt idx="159">
                  <c:v>-0.30064942798337491</c:v>
                </c:pt>
                <c:pt idx="160">
                  <c:v>-0.1150763996948303</c:v>
                </c:pt>
                <c:pt idx="161">
                  <c:v>0.21262370763507477</c:v>
                </c:pt>
                <c:pt idx="162">
                  <c:v>-0.25114462786052272</c:v>
                </c:pt>
                <c:pt idx="163">
                  <c:v>0.21262370763507477</c:v>
                </c:pt>
                <c:pt idx="164">
                  <c:v>0.21262370763507477</c:v>
                </c:pt>
                <c:pt idx="165">
                  <c:v>-0.63343661898475467</c:v>
                </c:pt>
                <c:pt idx="166">
                  <c:v>-0.63343661898475467</c:v>
                </c:pt>
                <c:pt idx="167">
                  <c:v>-0.16966828348915719</c:v>
                </c:pt>
                <c:pt idx="168">
                  <c:v>-0.63343661898475467</c:v>
                </c:pt>
                <c:pt idx="169">
                  <c:v>-0.16966828348915719</c:v>
                </c:pt>
                <c:pt idx="170">
                  <c:v>-0.16966828348915719</c:v>
                </c:pt>
                <c:pt idx="171">
                  <c:v>-0.58249631260858159</c:v>
                </c:pt>
                <c:pt idx="172">
                  <c:v>-0.46419457843573753</c:v>
                </c:pt>
                <c:pt idx="173">
                  <c:v>1.9546149181708827E-2</c:v>
                </c:pt>
                <c:pt idx="174">
                  <c:v>-0.29892129419252988</c:v>
                </c:pt>
                <c:pt idx="175">
                  <c:v>-0.29892129419252988</c:v>
                </c:pt>
                <c:pt idx="176">
                  <c:v>-0.29892129419252988</c:v>
                </c:pt>
                <c:pt idx="177">
                  <c:v>-0.6150763996948303</c:v>
                </c:pt>
                <c:pt idx="178">
                  <c:v>0.76473856247203109</c:v>
                </c:pt>
                <c:pt idx="179">
                  <c:v>-0.28737629236492523</c:v>
                </c:pt>
                <c:pt idx="180">
                  <c:v>-0.56483625835867102</c:v>
                </c:pt>
                <c:pt idx="181">
                  <c:v>-0.74851975560575745</c:v>
                </c:pt>
                <c:pt idx="182">
                  <c:v>-1.0824963126085816</c:v>
                </c:pt>
                <c:pt idx="183">
                  <c:v>-0.38539310003309346</c:v>
                </c:pt>
                <c:pt idx="184">
                  <c:v>-0.98522966369438159</c:v>
                </c:pt>
                <c:pt idx="185">
                  <c:v>-0.98522966369438159</c:v>
                </c:pt>
                <c:pt idx="186">
                  <c:v>-1.2308597013558469</c:v>
                </c:pt>
                <c:pt idx="187">
                  <c:v>-1.0330063300263888</c:v>
                </c:pt>
                <c:pt idx="188">
                  <c:v>-1.0330063300263888</c:v>
                </c:pt>
                <c:pt idx="189">
                  <c:v>-1.9967746655219862</c:v>
                </c:pt>
                <c:pt idx="190">
                  <c:v>-2.4782178728081572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F2-6341-934B-01E279E46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787664"/>
        <c:axId val="1278789312"/>
      </c:scatterChart>
      <c:valAx>
        <c:axId val="127878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Producer:José Maria da Fonseca Vinhos, S.A.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8789312"/>
        <c:crosses val="autoZero"/>
        <c:crossBetween val="midCat"/>
      </c:valAx>
      <c:valAx>
        <c:axId val="1278789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87876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Producer:João Portugal Ramos - Vinhos, SA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6'!$AB$2:$AB$192</c:f>
              <c:numCache>
                <c:formatCode>General</c:formatCode>
                <c:ptCount val="191"/>
              </c:numCache>
            </c:numRef>
          </c:xVal>
          <c:yVal>
            <c:numRef>
              <c:f>'Model 6'!$C$31:$C$221</c:f>
              <c:numCache>
                <c:formatCode>General</c:formatCode>
                <c:ptCount val="191"/>
                <c:pt idx="0">
                  <c:v>1.368472166667118</c:v>
                </c:pt>
                <c:pt idx="1">
                  <c:v>0.60255720250097866</c:v>
                </c:pt>
                <c:pt idx="2">
                  <c:v>0.33664223833483575</c:v>
                </c:pt>
                <c:pt idx="3">
                  <c:v>-2.4595805693869259</c:v>
                </c:pt>
                <c:pt idx="4">
                  <c:v>8.9812764569558112E-2</c:v>
                </c:pt>
                <c:pt idx="5">
                  <c:v>0.48724637743187316</c:v>
                </c:pt>
                <c:pt idx="6">
                  <c:v>0.48724637743187316</c:v>
                </c:pt>
                <c:pt idx="7">
                  <c:v>-0.57475422418798772</c:v>
                </c:pt>
                <c:pt idx="8">
                  <c:v>0.50071608647423105</c:v>
                </c:pt>
                <c:pt idx="9">
                  <c:v>0.23480112230809169</c:v>
                </c:pt>
                <c:pt idx="10">
                  <c:v>-1.2753622568126843E-2</c:v>
                </c:pt>
                <c:pt idx="11">
                  <c:v>0.36847216666711802</c:v>
                </c:pt>
                <c:pt idx="12">
                  <c:v>0.36847216666711802</c:v>
                </c:pt>
                <c:pt idx="13">
                  <c:v>-0.16335776166516425</c:v>
                </c:pt>
                <c:pt idx="14">
                  <c:v>0.36847216666711802</c:v>
                </c:pt>
                <c:pt idx="15">
                  <c:v>0.36847216666711802</c:v>
                </c:pt>
                <c:pt idx="16">
                  <c:v>0.10255720250097866</c:v>
                </c:pt>
                <c:pt idx="17">
                  <c:v>0.7814196001290199</c:v>
                </c:pt>
                <c:pt idx="18">
                  <c:v>-0.41018723543044189</c:v>
                </c:pt>
                <c:pt idx="19">
                  <c:v>0.11621245609650899</c:v>
                </c:pt>
                <c:pt idx="20">
                  <c:v>0.11621245609650899</c:v>
                </c:pt>
                <c:pt idx="21">
                  <c:v>0.38212742026264834</c:v>
                </c:pt>
                <c:pt idx="22">
                  <c:v>0.64611767721403623</c:v>
                </c:pt>
                <c:pt idx="23">
                  <c:v>0.38020271304789688</c:v>
                </c:pt>
                <c:pt idx="24">
                  <c:v>0.64611767721403623</c:v>
                </c:pt>
                <c:pt idx="25">
                  <c:v>0.91203264138017559</c:v>
                </c:pt>
                <c:pt idx="26">
                  <c:v>0.63252856382920086</c:v>
                </c:pt>
                <c:pt idx="27">
                  <c:v>0.63252856382920086</c:v>
                </c:pt>
                <c:pt idx="28">
                  <c:v>-1.2753622568126843E-2</c:v>
                </c:pt>
                <c:pt idx="29">
                  <c:v>0.49908520791827726</c:v>
                </c:pt>
                <c:pt idx="30">
                  <c:v>0.23509495096688937</c:v>
                </c:pt>
                <c:pt idx="31">
                  <c:v>0.49908520791827726</c:v>
                </c:pt>
                <c:pt idx="32">
                  <c:v>0.49908520791827726</c:v>
                </c:pt>
                <c:pt idx="33">
                  <c:v>0.49908520791827726</c:v>
                </c:pt>
                <c:pt idx="34">
                  <c:v>-1.2753622568126843E-2</c:v>
                </c:pt>
                <c:pt idx="35">
                  <c:v>0.25316134159801251</c:v>
                </c:pt>
                <c:pt idx="36">
                  <c:v>-1.2753622568126843E-2</c:v>
                </c:pt>
                <c:pt idx="37">
                  <c:v>1.2748581367271203</c:v>
                </c:pt>
                <c:pt idx="38">
                  <c:v>0.58170766179550526</c:v>
                </c:pt>
                <c:pt idx="39">
                  <c:v>0.58170766179550526</c:v>
                </c:pt>
                <c:pt idx="40">
                  <c:v>7.1608647423104799E-4</c:v>
                </c:pt>
                <c:pt idx="41">
                  <c:v>7.1608647423104799E-4</c:v>
                </c:pt>
                <c:pt idx="42">
                  <c:v>7.1608647423104799E-4</c:v>
                </c:pt>
                <c:pt idx="43">
                  <c:v>0.45998083753134011</c:v>
                </c:pt>
                <c:pt idx="44">
                  <c:v>-0.92927272583130005</c:v>
                </c:pt>
                <c:pt idx="45">
                  <c:v>0.44274014672835449</c:v>
                </c:pt>
                <c:pt idx="46">
                  <c:v>-8.9089781603927776E-2</c:v>
                </c:pt>
                <c:pt idx="47">
                  <c:v>0.54733456429516103</c:v>
                </c:pt>
                <c:pt idx="48">
                  <c:v>0.2814196001290199</c:v>
                </c:pt>
                <c:pt idx="49">
                  <c:v>0.2814196001290199</c:v>
                </c:pt>
                <c:pt idx="50">
                  <c:v>0.2814196001290199</c:v>
                </c:pt>
                <c:pt idx="51">
                  <c:v>-0.51632529236940172</c:v>
                </c:pt>
                <c:pt idx="52">
                  <c:v>0.48304684771627393</c:v>
                </c:pt>
                <c:pt idx="53">
                  <c:v>-0.59888160603593477</c:v>
                </c:pt>
                <c:pt idx="54">
                  <c:v>-4.9810986900666876E-2</c:v>
                </c:pt>
                <c:pt idx="55">
                  <c:v>-4.9810986900666876E-2</c:v>
                </c:pt>
                <c:pt idx="56">
                  <c:v>0.11150955969866416</c:v>
                </c:pt>
                <c:pt idx="57">
                  <c:v>0.11150955969866416</c:v>
                </c:pt>
                <c:pt idx="58">
                  <c:v>0.25854202899442313</c:v>
                </c:pt>
                <c:pt idx="59">
                  <c:v>0.15099499792820126</c:v>
                </c:pt>
                <c:pt idx="60">
                  <c:v>-0.22246699730415642</c:v>
                </c:pt>
                <c:pt idx="61">
                  <c:v>0.78844725011195216</c:v>
                </c:pt>
                <c:pt idx="62">
                  <c:v>0.78844725011195216</c:v>
                </c:pt>
                <c:pt idx="63">
                  <c:v>-0.24683865840198749</c:v>
                </c:pt>
                <c:pt idx="64">
                  <c:v>-9.1479208172273729E-4</c:v>
                </c:pt>
                <c:pt idx="65">
                  <c:v>-9.1479208172273729E-4</c:v>
                </c:pt>
                <c:pt idx="66">
                  <c:v>-9.1479208172273729E-4</c:v>
                </c:pt>
                <c:pt idx="67">
                  <c:v>-9.1479208172273729E-4</c:v>
                </c:pt>
                <c:pt idx="68">
                  <c:v>0.26500017208441662</c:v>
                </c:pt>
                <c:pt idx="69">
                  <c:v>-9.1479208172273729E-4</c:v>
                </c:pt>
                <c:pt idx="70">
                  <c:v>0.54547599729110452</c:v>
                </c:pt>
                <c:pt idx="71">
                  <c:v>0.34762262596164462</c:v>
                </c:pt>
                <c:pt idx="72">
                  <c:v>0.14599827287155875</c:v>
                </c:pt>
                <c:pt idx="73">
                  <c:v>-0.49928391352576895</c:v>
                </c:pt>
                <c:pt idx="74">
                  <c:v>0.36404494850341962</c:v>
                </c:pt>
                <c:pt idx="75">
                  <c:v>0.58025853912279679</c:v>
                </c:pt>
                <c:pt idx="76">
                  <c:v>0.27485813672712034</c:v>
                </c:pt>
                <c:pt idx="77">
                  <c:v>8.9431725609792068E-3</c:v>
                </c:pt>
                <c:pt idx="78">
                  <c:v>0.31434357495665743</c:v>
                </c:pt>
                <c:pt idx="79">
                  <c:v>0.4918107658636206</c:v>
                </c:pt>
                <c:pt idx="80">
                  <c:v>-4.0019162468659886E-2</c:v>
                </c:pt>
                <c:pt idx="81">
                  <c:v>-4.0019162468659886E-2</c:v>
                </c:pt>
                <c:pt idx="82">
                  <c:v>0.22589580169747947</c:v>
                </c:pt>
                <c:pt idx="83">
                  <c:v>-4.0019162468659886E-2</c:v>
                </c:pt>
                <c:pt idx="84">
                  <c:v>0.15783420886079647</c:v>
                </c:pt>
                <c:pt idx="85">
                  <c:v>0.15783420886079647</c:v>
                </c:pt>
                <c:pt idx="86">
                  <c:v>-0.10808075530534467</c:v>
                </c:pt>
                <c:pt idx="87">
                  <c:v>1.0801739565037494E-2</c:v>
                </c:pt>
                <c:pt idx="88">
                  <c:v>-0.2185803998709801</c:v>
                </c:pt>
                <c:pt idx="89">
                  <c:v>0.28844725011195216</c:v>
                </c:pt>
                <c:pt idx="90">
                  <c:v>0.15158872322527728</c:v>
                </c:pt>
                <c:pt idx="91">
                  <c:v>2.2532285945811026E-2</c:v>
                </c:pt>
                <c:pt idx="92">
                  <c:v>2.2532285945811026E-2</c:v>
                </c:pt>
                <c:pt idx="93">
                  <c:v>2.2532285945811026E-2</c:v>
                </c:pt>
                <c:pt idx="94">
                  <c:v>-1.695315228372607E-2</c:v>
                </c:pt>
                <c:pt idx="95">
                  <c:v>-1.695315228372607E-2</c:v>
                </c:pt>
                <c:pt idx="96">
                  <c:v>-0.54981098690066688</c:v>
                </c:pt>
                <c:pt idx="97">
                  <c:v>-0.45655203313802062</c:v>
                </c:pt>
                <c:pt idx="98">
                  <c:v>-0.19063706897187771</c:v>
                </c:pt>
                <c:pt idx="99">
                  <c:v>2.2532285945811026E-2</c:v>
                </c:pt>
                <c:pt idx="100">
                  <c:v>0.28844725011195216</c:v>
                </c:pt>
                <c:pt idx="101">
                  <c:v>-0.34900500207179874</c:v>
                </c:pt>
                <c:pt idx="102">
                  <c:v>-0.10155647200465623</c:v>
                </c:pt>
                <c:pt idx="103">
                  <c:v>0.12803520545480573</c:v>
                </c:pt>
                <c:pt idx="104">
                  <c:v>0.23558223652102761</c:v>
                </c:pt>
                <c:pt idx="105">
                  <c:v>0.50149720068716697</c:v>
                </c:pt>
                <c:pt idx="106">
                  <c:v>0.8849236003051697</c:v>
                </c:pt>
                <c:pt idx="107">
                  <c:v>0.37945255429392866</c:v>
                </c:pt>
                <c:pt idx="108">
                  <c:v>0.36656338101524533</c:v>
                </c:pt>
                <c:pt idx="109">
                  <c:v>0.36656338101524533</c:v>
                </c:pt>
                <c:pt idx="110">
                  <c:v>-0.13595505149658038</c:v>
                </c:pt>
                <c:pt idx="111">
                  <c:v>0.70127527923137656</c:v>
                </c:pt>
                <c:pt idx="112">
                  <c:v>0.1224238071147763</c:v>
                </c:pt>
                <c:pt idx="113">
                  <c:v>-0.11759483220665956</c:v>
                </c:pt>
                <c:pt idx="114">
                  <c:v>0.61208846745507905</c:v>
                </c:pt>
                <c:pt idx="115">
                  <c:v>0.5217821271918428</c:v>
                </c:pt>
                <c:pt idx="116">
                  <c:v>0.34617350328893792</c:v>
                </c:pt>
                <c:pt idx="117">
                  <c:v>8.025853912279679E-2</c:v>
                </c:pt>
                <c:pt idx="118">
                  <c:v>-0.18565642504334257</c:v>
                </c:pt>
                <c:pt idx="119">
                  <c:v>-0.4515713892094837</c:v>
                </c:pt>
                <c:pt idx="120">
                  <c:v>8.025853912279679E-2</c:v>
                </c:pt>
                <c:pt idx="121">
                  <c:v>0.25586716302570345</c:v>
                </c:pt>
                <c:pt idx="122">
                  <c:v>-0.14690632802711256</c:v>
                </c:pt>
                <c:pt idx="123">
                  <c:v>0.3849236003051697</c:v>
                </c:pt>
                <c:pt idx="124">
                  <c:v>-0.27410419830252053</c:v>
                </c:pt>
                <c:pt idx="125">
                  <c:v>-0.27410419830252053</c:v>
                </c:pt>
                <c:pt idx="126">
                  <c:v>-0.47902431802587842</c:v>
                </c:pt>
                <c:pt idx="127">
                  <c:v>-0.27410419830252053</c:v>
                </c:pt>
                <c:pt idx="128">
                  <c:v>-0.87399571947148402</c:v>
                </c:pt>
                <c:pt idx="129">
                  <c:v>-0.34216579113920353</c:v>
                </c:pt>
                <c:pt idx="130">
                  <c:v>-0.27410419830252053</c:v>
                </c:pt>
                <c:pt idx="131">
                  <c:v>-0.60808075530534467</c:v>
                </c:pt>
                <c:pt idx="132">
                  <c:v>-0.47746771405418897</c:v>
                </c:pt>
                <c:pt idx="133">
                  <c:v>-0.21155274988804784</c:v>
                </c:pt>
                <c:pt idx="134">
                  <c:v>-0.51695315228372607</c:v>
                </c:pt>
                <c:pt idx="135">
                  <c:v>-0.21155274988804784</c:v>
                </c:pt>
                <c:pt idx="136">
                  <c:v>-0.47746771405418897</c:v>
                </c:pt>
                <c:pt idx="137">
                  <c:v>-0.58501474512041085</c:v>
                </c:pt>
                <c:pt idx="138">
                  <c:v>1.4972006871669663E-3</c:v>
                </c:pt>
                <c:pt idx="139">
                  <c:v>-1.0047801140437684E-2</c:v>
                </c:pt>
                <c:pt idx="140">
                  <c:v>-1.0047801140437684E-2</c:v>
                </c:pt>
                <c:pt idx="141">
                  <c:v>-1.0047801140437684E-2</c:v>
                </c:pt>
                <c:pt idx="142">
                  <c:v>0.3849236003051697</c:v>
                </c:pt>
                <c:pt idx="143">
                  <c:v>-0.13343661898475467</c:v>
                </c:pt>
                <c:pt idx="144">
                  <c:v>0.13247834518138646</c:v>
                </c:pt>
                <c:pt idx="145">
                  <c:v>6.4416752344703454E-2</c:v>
                </c:pt>
                <c:pt idx="146">
                  <c:v>0.33033171651084281</c:v>
                </c:pt>
                <c:pt idx="147">
                  <c:v>0.33033171651084281</c:v>
                </c:pt>
                <c:pt idx="148">
                  <c:v>0.33033171651084281</c:v>
                </c:pt>
                <c:pt idx="149">
                  <c:v>0.33033171651084281</c:v>
                </c:pt>
                <c:pt idx="150">
                  <c:v>0.33033171651084281</c:v>
                </c:pt>
                <c:pt idx="151">
                  <c:v>0.33033171651084281</c:v>
                </c:pt>
                <c:pt idx="152">
                  <c:v>0.33033171651084281</c:v>
                </c:pt>
                <c:pt idx="153">
                  <c:v>-0.13343661898475467</c:v>
                </c:pt>
                <c:pt idx="154">
                  <c:v>0.20107870580747012</c:v>
                </c:pt>
                <c:pt idx="155">
                  <c:v>0.20107870580747012</c:v>
                </c:pt>
                <c:pt idx="156">
                  <c:v>-0.58249631260858159</c:v>
                </c:pt>
                <c:pt idx="157">
                  <c:v>-0.58249631260858159</c:v>
                </c:pt>
                <c:pt idx="158">
                  <c:v>-0.41974146087720321</c:v>
                </c:pt>
                <c:pt idx="159">
                  <c:v>-0.30064942798337491</c:v>
                </c:pt>
                <c:pt idx="160">
                  <c:v>-0.1150763996948303</c:v>
                </c:pt>
                <c:pt idx="161">
                  <c:v>0.21262370763507477</c:v>
                </c:pt>
                <c:pt idx="162">
                  <c:v>-0.25114462786052272</c:v>
                </c:pt>
                <c:pt idx="163">
                  <c:v>0.21262370763507477</c:v>
                </c:pt>
                <c:pt idx="164">
                  <c:v>0.21262370763507477</c:v>
                </c:pt>
                <c:pt idx="165">
                  <c:v>-0.63343661898475467</c:v>
                </c:pt>
                <c:pt idx="166">
                  <c:v>-0.63343661898475467</c:v>
                </c:pt>
                <c:pt idx="167">
                  <c:v>-0.16966828348915719</c:v>
                </c:pt>
                <c:pt idx="168">
                  <c:v>-0.63343661898475467</c:v>
                </c:pt>
                <c:pt idx="169">
                  <c:v>-0.16966828348915719</c:v>
                </c:pt>
                <c:pt idx="170">
                  <c:v>-0.16966828348915719</c:v>
                </c:pt>
                <c:pt idx="171">
                  <c:v>-0.58249631260858159</c:v>
                </c:pt>
                <c:pt idx="172">
                  <c:v>-0.46419457843573753</c:v>
                </c:pt>
                <c:pt idx="173">
                  <c:v>1.9546149181708827E-2</c:v>
                </c:pt>
                <c:pt idx="174">
                  <c:v>-0.29892129419252988</c:v>
                </c:pt>
                <c:pt idx="175">
                  <c:v>-0.29892129419252988</c:v>
                </c:pt>
                <c:pt idx="176">
                  <c:v>-0.29892129419252988</c:v>
                </c:pt>
                <c:pt idx="177">
                  <c:v>-0.6150763996948303</c:v>
                </c:pt>
                <c:pt idx="178">
                  <c:v>0.76473856247203109</c:v>
                </c:pt>
                <c:pt idx="179">
                  <c:v>-0.28737629236492523</c:v>
                </c:pt>
                <c:pt idx="180">
                  <c:v>-0.56483625835867102</c:v>
                </c:pt>
                <c:pt idx="181">
                  <c:v>-0.74851975560575745</c:v>
                </c:pt>
                <c:pt idx="182">
                  <c:v>-1.0824963126085816</c:v>
                </c:pt>
                <c:pt idx="183">
                  <c:v>-0.38539310003309346</c:v>
                </c:pt>
                <c:pt idx="184">
                  <c:v>-0.98522966369438159</c:v>
                </c:pt>
                <c:pt idx="185">
                  <c:v>-0.98522966369438159</c:v>
                </c:pt>
                <c:pt idx="186">
                  <c:v>-1.2308597013558469</c:v>
                </c:pt>
                <c:pt idx="187">
                  <c:v>-1.0330063300263888</c:v>
                </c:pt>
                <c:pt idx="188">
                  <c:v>-1.0330063300263888</c:v>
                </c:pt>
                <c:pt idx="189">
                  <c:v>-1.9967746655219862</c:v>
                </c:pt>
                <c:pt idx="190">
                  <c:v>-2.4782178728081572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F2-2D41-8210-FF59F2447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024688"/>
        <c:axId val="1204034304"/>
      </c:scatterChart>
      <c:valAx>
        <c:axId val="120402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Producer:João Portugal Ramos - Vinhos, SA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4034304"/>
        <c:crosses val="autoZero"/>
        <c:crossBetween val="midCat"/>
      </c:valAx>
      <c:valAx>
        <c:axId val="1204034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40246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Average Price in Dollars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6'!$AC$2:$AC$192</c:f>
              <c:numCache>
                <c:formatCode>General</c:formatCode>
                <c:ptCount val="191"/>
              </c:numCache>
            </c:numRef>
          </c:xVal>
          <c:yVal>
            <c:numRef>
              <c:f>'Model 6'!$C$31:$C$221</c:f>
              <c:numCache>
                <c:formatCode>General</c:formatCode>
                <c:ptCount val="191"/>
                <c:pt idx="0">
                  <c:v>1.368472166667118</c:v>
                </c:pt>
                <c:pt idx="1">
                  <c:v>0.60255720250097866</c:v>
                </c:pt>
                <c:pt idx="2">
                  <c:v>0.33664223833483575</c:v>
                </c:pt>
                <c:pt idx="3">
                  <c:v>-2.4595805693869259</c:v>
                </c:pt>
                <c:pt idx="4">
                  <c:v>8.9812764569558112E-2</c:v>
                </c:pt>
                <c:pt idx="5">
                  <c:v>0.48724637743187316</c:v>
                </c:pt>
                <c:pt idx="6">
                  <c:v>0.48724637743187316</c:v>
                </c:pt>
                <c:pt idx="7">
                  <c:v>-0.57475422418798772</c:v>
                </c:pt>
                <c:pt idx="8">
                  <c:v>0.50071608647423105</c:v>
                </c:pt>
                <c:pt idx="9">
                  <c:v>0.23480112230809169</c:v>
                </c:pt>
                <c:pt idx="10">
                  <c:v>-1.2753622568126843E-2</c:v>
                </c:pt>
                <c:pt idx="11">
                  <c:v>0.36847216666711802</c:v>
                </c:pt>
                <c:pt idx="12">
                  <c:v>0.36847216666711802</c:v>
                </c:pt>
                <c:pt idx="13">
                  <c:v>-0.16335776166516425</c:v>
                </c:pt>
                <c:pt idx="14">
                  <c:v>0.36847216666711802</c:v>
                </c:pt>
                <c:pt idx="15">
                  <c:v>0.36847216666711802</c:v>
                </c:pt>
                <c:pt idx="16">
                  <c:v>0.10255720250097866</c:v>
                </c:pt>
                <c:pt idx="17">
                  <c:v>0.7814196001290199</c:v>
                </c:pt>
                <c:pt idx="18">
                  <c:v>-0.41018723543044189</c:v>
                </c:pt>
                <c:pt idx="19">
                  <c:v>0.11621245609650899</c:v>
                </c:pt>
                <c:pt idx="20">
                  <c:v>0.11621245609650899</c:v>
                </c:pt>
                <c:pt idx="21">
                  <c:v>0.38212742026264834</c:v>
                </c:pt>
                <c:pt idx="22">
                  <c:v>0.64611767721403623</c:v>
                </c:pt>
                <c:pt idx="23">
                  <c:v>0.38020271304789688</c:v>
                </c:pt>
                <c:pt idx="24">
                  <c:v>0.64611767721403623</c:v>
                </c:pt>
                <c:pt idx="25">
                  <c:v>0.91203264138017559</c:v>
                </c:pt>
                <c:pt idx="26">
                  <c:v>0.63252856382920086</c:v>
                </c:pt>
                <c:pt idx="27">
                  <c:v>0.63252856382920086</c:v>
                </c:pt>
                <c:pt idx="28">
                  <c:v>-1.2753622568126843E-2</c:v>
                </c:pt>
                <c:pt idx="29">
                  <c:v>0.49908520791827726</c:v>
                </c:pt>
                <c:pt idx="30">
                  <c:v>0.23509495096688937</c:v>
                </c:pt>
                <c:pt idx="31">
                  <c:v>0.49908520791827726</c:v>
                </c:pt>
                <c:pt idx="32">
                  <c:v>0.49908520791827726</c:v>
                </c:pt>
                <c:pt idx="33">
                  <c:v>0.49908520791827726</c:v>
                </c:pt>
                <c:pt idx="34">
                  <c:v>-1.2753622568126843E-2</c:v>
                </c:pt>
                <c:pt idx="35">
                  <c:v>0.25316134159801251</c:v>
                </c:pt>
                <c:pt idx="36">
                  <c:v>-1.2753622568126843E-2</c:v>
                </c:pt>
                <c:pt idx="37">
                  <c:v>1.2748581367271203</c:v>
                </c:pt>
                <c:pt idx="38">
                  <c:v>0.58170766179550526</c:v>
                </c:pt>
                <c:pt idx="39">
                  <c:v>0.58170766179550526</c:v>
                </c:pt>
                <c:pt idx="40">
                  <c:v>7.1608647423104799E-4</c:v>
                </c:pt>
                <c:pt idx="41">
                  <c:v>7.1608647423104799E-4</c:v>
                </c:pt>
                <c:pt idx="42">
                  <c:v>7.1608647423104799E-4</c:v>
                </c:pt>
                <c:pt idx="43">
                  <c:v>0.45998083753134011</c:v>
                </c:pt>
                <c:pt idx="44">
                  <c:v>-0.92927272583130005</c:v>
                </c:pt>
                <c:pt idx="45">
                  <c:v>0.44274014672835449</c:v>
                </c:pt>
                <c:pt idx="46">
                  <c:v>-8.9089781603927776E-2</c:v>
                </c:pt>
                <c:pt idx="47">
                  <c:v>0.54733456429516103</c:v>
                </c:pt>
                <c:pt idx="48">
                  <c:v>0.2814196001290199</c:v>
                </c:pt>
                <c:pt idx="49">
                  <c:v>0.2814196001290199</c:v>
                </c:pt>
                <c:pt idx="50">
                  <c:v>0.2814196001290199</c:v>
                </c:pt>
                <c:pt idx="51">
                  <c:v>-0.51632529236940172</c:v>
                </c:pt>
                <c:pt idx="52">
                  <c:v>0.48304684771627393</c:v>
                </c:pt>
                <c:pt idx="53">
                  <c:v>-0.59888160603593477</c:v>
                </c:pt>
                <c:pt idx="54">
                  <c:v>-4.9810986900666876E-2</c:v>
                </c:pt>
                <c:pt idx="55">
                  <c:v>-4.9810986900666876E-2</c:v>
                </c:pt>
                <c:pt idx="56">
                  <c:v>0.11150955969866416</c:v>
                </c:pt>
                <c:pt idx="57">
                  <c:v>0.11150955969866416</c:v>
                </c:pt>
                <c:pt idx="58">
                  <c:v>0.25854202899442313</c:v>
                </c:pt>
                <c:pt idx="59">
                  <c:v>0.15099499792820126</c:v>
                </c:pt>
                <c:pt idx="60">
                  <c:v>-0.22246699730415642</c:v>
                </c:pt>
                <c:pt idx="61">
                  <c:v>0.78844725011195216</c:v>
                </c:pt>
                <c:pt idx="62">
                  <c:v>0.78844725011195216</c:v>
                </c:pt>
                <c:pt idx="63">
                  <c:v>-0.24683865840198749</c:v>
                </c:pt>
                <c:pt idx="64">
                  <c:v>-9.1479208172273729E-4</c:v>
                </c:pt>
                <c:pt idx="65">
                  <c:v>-9.1479208172273729E-4</c:v>
                </c:pt>
                <c:pt idx="66">
                  <c:v>-9.1479208172273729E-4</c:v>
                </c:pt>
                <c:pt idx="67">
                  <c:v>-9.1479208172273729E-4</c:v>
                </c:pt>
                <c:pt idx="68">
                  <c:v>0.26500017208441662</c:v>
                </c:pt>
                <c:pt idx="69">
                  <c:v>-9.1479208172273729E-4</c:v>
                </c:pt>
                <c:pt idx="70">
                  <c:v>0.54547599729110452</c:v>
                </c:pt>
                <c:pt idx="71">
                  <c:v>0.34762262596164462</c:v>
                </c:pt>
                <c:pt idx="72">
                  <c:v>0.14599827287155875</c:v>
                </c:pt>
                <c:pt idx="73">
                  <c:v>-0.49928391352576895</c:v>
                </c:pt>
                <c:pt idx="74">
                  <c:v>0.36404494850341962</c:v>
                </c:pt>
                <c:pt idx="75">
                  <c:v>0.58025853912279679</c:v>
                </c:pt>
                <c:pt idx="76">
                  <c:v>0.27485813672712034</c:v>
                </c:pt>
                <c:pt idx="77">
                  <c:v>8.9431725609792068E-3</c:v>
                </c:pt>
                <c:pt idx="78">
                  <c:v>0.31434357495665743</c:v>
                </c:pt>
                <c:pt idx="79">
                  <c:v>0.4918107658636206</c:v>
                </c:pt>
                <c:pt idx="80">
                  <c:v>-4.0019162468659886E-2</c:v>
                </c:pt>
                <c:pt idx="81">
                  <c:v>-4.0019162468659886E-2</c:v>
                </c:pt>
                <c:pt idx="82">
                  <c:v>0.22589580169747947</c:v>
                </c:pt>
                <c:pt idx="83">
                  <c:v>-4.0019162468659886E-2</c:v>
                </c:pt>
                <c:pt idx="84">
                  <c:v>0.15783420886079647</c:v>
                </c:pt>
                <c:pt idx="85">
                  <c:v>0.15783420886079647</c:v>
                </c:pt>
                <c:pt idx="86">
                  <c:v>-0.10808075530534467</c:v>
                </c:pt>
                <c:pt idx="87">
                  <c:v>1.0801739565037494E-2</c:v>
                </c:pt>
                <c:pt idx="88">
                  <c:v>-0.2185803998709801</c:v>
                </c:pt>
                <c:pt idx="89">
                  <c:v>0.28844725011195216</c:v>
                </c:pt>
                <c:pt idx="90">
                  <c:v>0.15158872322527728</c:v>
                </c:pt>
                <c:pt idx="91">
                  <c:v>2.2532285945811026E-2</c:v>
                </c:pt>
                <c:pt idx="92">
                  <c:v>2.2532285945811026E-2</c:v>
                </c:pt>
                <c:pt idx="93">
                  <c:v>2.2532285945811026E-2</c:v>
                </c:pt>
                <c:pt idx="94">
                  <c:v>-1.695315228372607E-2</c:v>
                </c:pt>
                <c:pt idx="95">
                  <c:v>-1.695315228372607E-2</c:v>
                </c:pt>
                <c:pt idx="96">
                  <c:v>-0.54981098690066688</c:v>
                </c:pt>
                <c:pt idx="97">
                  <c:v>-0.45655203313802062</c:v>
                </c:pt>
                <c:pt idx="98">
                  <c:v>-0.19063706897187771</c:v>
                </c:pt>
                <c:pt idx="99">
                  <c:v>2.2532285945811026E-2</c:v>
                </c:pt>
                <c:pt idx="100">
                  <c:v>0.28844725011195216</c:v>
                </c:pt>
                <c:pt idx="101">
                  <c:v>-0.34900500207179874</c:v>
                </c:pt>
                <c:pt idx="102">
                  <c:v>-0.10155647200465623</c:v>
                </c:pt>
                <c:pt idx="103">
                  <c:v>0.12803520545480573</c:v>
                </c:pt>
                <c:pt idx="104">
                  <c:v>0.23558223652102761</c:v>
                </c:pt>
                <c:pt idx="105">
                  <c:v>0.50149720068716697</c:v>
                </c:pt>
                <c:pt idx="106">
                  <c:v>0.8849236003051697</c:v>
                </c:pt>
                <c:pt idx="107">
                  <c:v>0.37945255429392866</c:v>
                </c:pt>
                <c:pt idx="108">
                  <c:v>0.36656338101524533</c:v>
                </c:pt>
                <c:pt idx="109">
                  <c:v>0.36656338101524533</c:v>
                </c:pt>
                <c:pt idx="110">
                  <c:v>-0.13595505149658038</c:v>
                </c:pt>
                <c:pt idx="111">
                  <c:v>0.70127527923137656</c:v>
                </c:pt>
                <c:pt idx="112">
                  <c:v>0.1224238071147763</c:v>
                </c:pt>
                <c:pt idx="113">
                  <c:v>-0.11759483220665956</c:v>
                </c:pt>
                <c:pt idx="114">
                  <c:v>0.61208846745507905</c:v>
                </c:pt>
                <c:pt idx="115">
                  <c:v>0.5217821271918428</c:v>
                </c:pt>
                <c:pt idx="116">
                  <c:v>0.34617350328893792</c:v>
                </c:pt>
                <c:pt idx="117">
                  <c:v>8.025853912279679E-2</c:v>
                </c:pt>
                <c:pt idx="118">
                  <c:v>-0.18565642504334257</c:v>
                </c:pt>
                <c:pt idx="119">
                  <c:v>-0.4515713892094837</c:v>
                </c:pt>
                <c:pt idx="120">
                  <c:v>8.025853912279679E-2</c:v>
                </c:pt>
                <c:pt idx="121">
                  <c:v>0.25586716302570345</c:v>
                </c:pt>
                <c:pt idx="122">
                  <c:v>-0.14690632802711256</c:v>
                </c:pt>
                <c:pt idx="123">
                  <c:v>0.3849236003051697</c:v>
                </c:pt>
                <c:pt idx="124">
                  <c:v>-0.27410419830252053</c:v>
                </c:pt>
                <c:pt idx="125">
                  <c:v>-0.27410419830252053</c:v>
                </c:pt>
                <c:pt idx="126">
                  <c:v>-0.47902431802587842</c:v>
                </c:pt>
                <c:pt idx="127">
                  <c:v>-0.27410419830252053</c:v>
                </c:pt>
                <c:pt idx="128">
                  <c:v>-0.87399571947148402</c:v>
                </c:pt>
                <c:pt idx="129">
                  <c:v>-0.34216579113920353</c:v>
                </c:pt>
                <c:pt idx="130">
                  <c:v>-0.27410419830252053</c:v>
                </c:pt>
                <c:pt idx="131">
                  <c:v>-0.60808075530534467</c:v>
                </c:pt>
                <c:pt idx="132">
                  <c:v>-0.47746771405418897</c:v>
                </c:pt>
                <c:pt idx="133">
                  <c:v>-0.21155274988804784</c:v>
                </c:pt>
                <c:pt idx="134">
                  <c:v>-0.51695315228372607</c:v>
                </c:pt>
                <c:pt idx="135">
                  <c:v>-0.21155274988804784</c:v>
                </c:pt>
                <c:pt idx="136">
                  <c:v>-0.47746771405418897</c:v>
                </c:pt>
                <c:pt idx="137">
                  <c:v>-0.58501474512041085</c:v>
                </c:pt>
                <c:pt idx="138">
                  <c:v>1.4972006871669663E-3</c:v>
                </c:pt>
                <c:pt idx="139">
                  <c:v>-1.0047801140437684E-2</c:v>
                </c:pt>
                <c:pt idx="140">
                  <c:v>-1.0047801140437684E-2</c:v>
                </c:pt>
                <c:pt idx="141">
                  <c:v>-1.0047801140437684E-2</c:v>
                </c:pt>
                <c:pt idx="142">
                  <c:v>0.3849236003051697</c:v>
                </c:pt>
                <c:pt idx="143">
                  <c:v>-0.13343661898475467</c:v>
                </c:pt>
                <c:pt idx="144">
                  <c:v>0.13247834518138646</c:v>
                </c:pt>
                <c:pt idx="145">
                  <c:v>6.4416752344703454E-2</c:v>
                </c:pt>
                <c:pt idx="146">
                  <c:v>0.33033171651084281</c:v>
                </c:pt>
                <c:pt idx="147">
                  <c:v>0.33033171651084281</c:v>
                </c:pt>
                <c:pt idx="148">
                  <c:v>0.33033171651084281</c:v>
                </c:pt>
                <c:pt idx="149">
                  <c:v>0.33033171651084281</c:v>
                </c:pt>
                <c:pt idx="150">
                  <c:v>0.33033171651084281</c:v>
                </c:pt>
                <c:pt idx="151">
                  <c:v>0.33033171651084281</c:v>
                </c:pt>
                <c:pt idx="152">
                  <c:v>0.33033171651084281</c:v>
                </c:pt>
                <c:pt idx="153">
                  <c:v>-0.13343661898475467</c:v>
                </c:pt>
                <c:pt idx="154">
                  <c:v>0.20107870580747012</c:v>
                </c:pt>
                <c:pt idx="155">
                  <c:v>0.20107870580747012</c:v>
                </c:pt>
                <c:pt idx="156">
                  <c:v>-0.58249631260858159</c:v>
                </c:pt>
                <c:pt idx="157">
                  <c:v>-0.58249631260858159</c:v>
                </c:pt>
                <c:pt idx="158">
                  <c:v>-0.41974146087720321</c:v>
                </c:pt>
                <c:pt idx="159">
                  <c:v>-0.30064942798337491</c:v>
                </c:pt>
                <c:pt idx="160">
                  <c:v>-0.1150763996948303</c:v>
                </c:pt>
                <c:pt idx="161">
                  <c:v>0.21262370763507477</c:v>
                </c:pt>
                <c:pt idx="162">
                  <c:v>-0.25114462786052272</c:v>
                </c:pt>
                <c:pt idx="163">
                  <c:v>0.21262370763507477</c:v>
                </c:pt>
                <c:pt idx="164">
                  <c:v>0.21262370763507477</c:v>
                </c:pt>
                <c:pt idx="165">
                  <c:v>-0.63343661898475467</c:v>
                </c:pt>
                <c:pt idx="166">
                  <c:v>-0.63343661898475467</c:v>
                </c:pt>
                <c:pt idx="167">
                  <c:v>-0.16966828348915719</c:v>
                </c:pt>
                <c:pt idx="168">
                  <c:v>-0.63343661898475467</c:v>
                </c:pt>
                <c:pt idx="169">
                  <c:v>-0.16966828348915719</c:v>
                </c:pt>
                <c:pt idx="170">
                  <c:v>-0.16966828348915719</c:v>
                </c:pt>
                <c:pt idx="171">
                  <c:v>-0.58249631260858159</c:v>
                </c:pt>
                <c:pt idx="172">
                  <c:v>-0.46419457843573753</c:v>
                </c:pt>
                <c:pt idx="173">
                  <c:v>1.9546149181708827E-2</c:v>
                </c:pt>
                <c:pt idx="174">
                  <c:v>-0.29892129419252988</c:v>
                </c:pt>
                <c:pt idx="175">
                  <c:v>-0.29892129419252988</c:v>
                </c:pt>
                <c:pt idx="176">
                  <c:v>-0.29892129419252988</c:v>
                </c:pt>
                <c:pt idx="177">
                  <c:v>-0.6150763996948303</c:v>
                </c:pt>
                <c:pt idx="178">
                  <c:v>0.76473856247203109</c:v>
                </c:pt>
                <c:pt idx="179">
                  <c:v>-0.28737629236492523</c:v>
                </c:pt>
                <c:pt idx="180">
                  <c:v>-0.56483625835867102</c:v>
                </c:pt>
                <c:pt idx="181">
                  <c:v>-0.74851975560575745</c:v>
                </c:pt>
                <c:pt idx="182">
                  <c:v>-1.0824963126085816</c:v>
                </c:pt>
                <c:pt idx="183">
                  <c:v>-0.38539310003309346</c:v>
                </c:pt>
                <c:pt idx="184">
                  <c:v>-0.98522966369438159</c:v>
                </c:pt>
                <c:pt idx="185">
                  <c:v>-0.98522966369438159</c:v>
                </c:pt>
                <c:pt idx="186">
                  <c:v>-1.2308597013558469</c:v>
                </c:pt>
                <c:pt idx="187">
                  <c:v>-1.0330063300263888</c:v>
                </c:pt>
                <c:pt idx="188">
                  <c:v>-1.0330063300263888</c:v>
                </c:pt>
                <c:pt idx="189">
                  <c:v>-1.9967746655219862</c:v>
                </c:pt>
                <c:pt idx="190">
                  <c:v>-2.4782178728081572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C4-4944-ACB5-BFC7789DF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361776"/>
        <c:axId val="1276363424"/>
      </c:scatterChart>
      <c:valAx>
        <c:axId val="127636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Average Price in Dollars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6363424"/>
        <c:crosses val="autoZero"/>
        <c:crossBetween val="midCat"/>
      </c:valAx>
      <c:valAx>
        <c:axId val="1276363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63617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6'!$E$31:$E$221</c:f>
              <c:numCache>
                <c:formatCode>General</c:formatCode>
                <c:ptCount val="191"/>
                <c:pt idx="0">
                  <c:v>0.26178010471204188</c:v>
                </c:pt>
                <c:pt idx="1">
                  <c:v>0.78534031413612571</c:v>
                </c:pt>
                <c:pt idx="2">
                  <c:v>1.3089005235602094</c:v>
                </c:pt>
                <c:pt idx="3">
                  <c:v>1.8324607329842932</c:v>
                </c:pt>
                <c:pt idx="4">
                  <c:v>2.3560209424083771</c:v>
                </c:pt>
                <c:pt idx="5">
                  <c:v>2.8795811518324608</c:v>
                </c:pt>
                <c:pt idx="6">
                  <c:v>3.4031413612565449</c:v>
                </c:pt>
                <c:pt idx="7">
                  <c:v>3.9267015706806285</c:v>
                </c:pt>
                <c:pt idx="8">
                  <c:v>4.4502617801047117</c:v>
                </c:pt>
                <c:pt idx="9">
                  <c:v>4.9738219895287958</c:v>
                </c:pt>
                <c:pt idx="10">
                  <c:v>5.4973821989528791</c:v>
                </c:pt>
                <c:pt idx="11">
                  <c:v>6.0209424083769632</c:v>
                </c:pt>
                <c:pt idx="12">
                  <c:v>6.5445026178010473</c:v>
                </c:pt>
                <c:pt idx="13">
                  <c:v>7.0680628272251305</c:v>
                </c:pt>
                <c:pt idx="14">
                  <c:v>7.5916230366492146</c:v>
                </c:pt>
                <c:pt idx="15">
                  <c:v>8.1151832460732987</c:v>
                </c:pt>
                <c:pt idx="16">
                  <c:v>8.6387434554973819</c:v>
                </c:pt>
                <c:pt idx="17">
                  <c:v>9.1623036649214651</c:v>
                </c:pt>
                <c:pt idx="18">
                  <c:v>9.6858638743455501</c:v>
                </c:pt>
                <c:pt idx="19">
                  <c:v>10.209424083769633</c:v>
                </c:pt>
                <c:pt idx="20">
                  <c:v>10.732984293193716</c:v>
                </c:pt>
                <c:pt idx="21">
                  <c:v>11.256544502617801</c:v>
                </c:pt>
                <c:pt idx="22">
                  <c:v>11.780104712041885</c:v>
                </c:pt>
                <c:pt idx="23">
                  <c:v>12.303664921465968</c:v>
                </c:pt>
                <c:pt idx="24">
                  <c:v>12.827225130890053</c:v>
                </c:pt>
                <c:pt idx="25">
                  <c:v>13.350785340314136</c:v>
                </c:pt>
                <c:pt idx="26">
                  <c:v>13.874345549738219</c:v>
                </c:pt>
                <c:pt idx="27">
                  <c:v>14.397905759162303</c:v>
                </c:pt>
                <c:pt idx="28">
                  <c:v>14.921465968586388</c:v>
                </c:pt>
                <c:pt idx="29">
                  <c:v>15.445026178010471</c:v>
                </c:pt>
                <c:pt idx="30">
                  <c:v>15.968586387434554</c:v>
                </c:pt>
                <c:pt idx="31">
                  <c:v>16.492146596858639</c:v>
                </c:pt>
                <c:pt idx="32">
                  <c:v>17.015706806282722</c:v>
                </c:pt>
                <c:pt idx="33">
                  <c:v>17.539267015706805</c:v>
                </c:pt>
                <c:pt idx="34">
                  <c:v>18.062827225130889</c:v>
                </c:pt>
                <c:pt idx="35">
                  <c:v>18.586387434554972</c:v>
                </c:pt>
                <c:pt idx="36">
                  <c:v>19.109947643979059</c:v>
                </c:pt>
                <c:pt idx="37">
                  <c:v>19.633507853403142</c:v>
                </c:pt>
                <c:pt idx="38">
                  <c:v>20.157068062827225</c:v>
                </c:pt>
                <c:pt idx="39">
                  <c:v>20.680628272251308</c:v>
                </c:pt>
                <c:pt idx="40">
                  <c:v>21.204188481675391</c:v>
                </c:pt>
                <c:pt idx="41">
                  <c:v>21.727748691099475</c:v>
                </c:pt>
                <c:pt idx="42">
                  <c:v>22.251308900523561</c:v>
                </c:pt>
                <c:pt idx="43">
                  <c:v>22.774869109947645</c:v>
                </c:pt>
                <c:pt idx="44">
                  <c:v>23.298429319371728</c:v>
                </c:pt>
                <c:pt idx="45">
                  <c:v>23.821989528795811</c:v>
                </c:pt>
                <c:pt idx="46">
                  <c:v>24.345549738219894</c:v>
                </c:pt>
                <c:pt idx="47">
                  <c:v>24.869109947643977</c:v>
                </c:pt>
                <c:pt idx="48">
                  <c:v>25.392670157068064</c:v>
                </c:pt>
                <c:pt idx="49">
                  <c:v>25.916230366492147</c:v>
                </c:pt>
                <c:pt idx="50">
                  <c:v>26.439790575916231</c:v>
                </c:pt>
                <c:pt idx="51">
                  <c:v>26.963350785340314</c:v>
                </c:pt>
                <c:pt idx="52">
                  <c:v>27.486910994764397</c:v>
                </c:pt>
                <c:pt idx="53">
                  <c:v>28.01047120418848</c:v>
                </c:pt>
                <c:pt idx="54">
                  <c:v>28.534031413612563</c:v>
                </c:pt>
                <c:pt idx="55">
                  <c:v>29.05759162303665</c:v>
                </c:pt>
                <c:pt idx="56">
                  <c:v>29.581151832460733</c:v>
                </c:pt>
                <c:pt idx="57">
                  <c:v>30.104712041884817</c:v>
                </c:pt>
                <c:pt idx="58">
                  <c:v>30.6282722513089</c:v>
                </c:pt>
                <c:pt idx="59">
                  <c:v>31.151832460732983</c:v>
                </c:pt>
                <c:pt idx="60">
                  <c:v>31.675392670157066</c:v>
                </c:pt>
                <c:pt idx="61">
                  <c:v>32.198952879581157</c:v>
                </c:pt>
                <c:pt idx="62">
                  <c:v>32.72251308900524</c:v>
                </c:pt>
                <c:pt idx="63">
                  <c:v>33.246073298429323</c:v>
                </c:pt>
                <c:pt idx="64">
                  <c:v>33.769633507853406</c:v>
                </c:pt>
                <c:pt idx="65">
                  <c:v>34.293193717277489</c:v>
                </c:pt>
                <c:pt idx="66">
                  <c:v>34.816753926701573</c:v>
                </c:pt>
                <c:pt idx="67">
                  <c:v>35.340314136125656</c:v>
                </c:pt>
                <c:pt idx="68">
                  <c:v>35.863874345549739</c:v>
                </c:pt>
                <c:pt idx="69">
                  <c:v>36.387434554973822</c:v>
                </c:pt>
                <c:pt idx="70">
                  <c:v>36.910994764397905</c:v>
                </c:pt>
                <c:pt idx="71">
                  <c:v>37.434554973821996</c:v>
                </c:pt>
                <c:pt idx="72">
                  <c:v>37.958115183246079</c:v>
                </c:pt>
                <c:pt idx="73">
                  <c:v>38.481675392670162</c:v>
                </c:pt>
                <c:pt idx="74">
                  <c:v>39.005235602094245</c:v>
                </c:pt>
                <c:pt idx="75">
                  <c:v>39.528795811518329</c:v>
                </c:pt>
                <c:pt idx="76">
                  <c:v>40.052356020942412</c:v>
                </c:pt>
                <c:pt idx="77">
                  <c:v>40.575916230366495</c:v>
                </c:pt>
                <c:pt idx="78">
                  <c:v>41.099476439790578</c:v>
                </c:pt>
                <c:pt idx="79">
                  <c:v>41.623036649214662</c:v>
                </c:pt>
                <c:pt idx="80">
                  <c:v>42.146596858638745</c:v>
                </c:pt>
                <c:pt idx="81">
                  <c:v>42.670157068062828</c:v>
                </c:pt>
                <c:pt idx="82">
                  <c:v>43.193717277486911</c:v>
                </c:pt>
                <c:pt idx="83">
                  <c:v>43.717277486910994</c:v>
                </c:pt>
                <c:pt idx="84">
                  <c:v>44.240837696335085</c:v>
                </c:pt>
                <c:pt idx="85">
                  <c:v>44.764397905759168</c:v>
                </c:pt>
                <c:pt idx="86">
                  <c:v>45.287958115183251</c:v>
                </c:pt>
                <c:pt idx="87">
                  <c:v>45.811518324607334</c:v>
                </c:pt>
                <c:pt idx="88">
                  <c:v>46.335078534031418</c:v>
                </c:pt>
                <c:pt idx="89">
                  <c:v>46.858638743455501</c:v>
                </c:pt>
                <c:pt idx="90">
                  <c:v>47.382198952879584</c:v>
                </c:pt>
                <c:pt idx="91">
                  <c:v>47.905759162303667</c:v>
                </c:pt>
                <c:pt idx="92">
                  <c:v>48.42931937172775</c:v>
                </c:pt>
                <c:pt idx="93">
                  <c:v>48.952879581151834</c:v>
                </c:pt>
                <c:pt idx="94">
                  <c:v>49.476439790575917</c:v>
                </c:pt>
                <c:pt idx="95">
                  <c:v>50</c:v>
                </c:pt>
                <c:pt idx="96">
                  <c:v>50.52356020942409</c:v>
                </c:pt>
                <c:pt idx="97">
                  <c:v>51.047120418848174</c:v>
                </c:pt>
                <c:pt idx="98">
                  <c:v>51.570680628272257</c:v>
                </c:pt>
                <c:pt idx="99">
                  <c:v>52.09424083769634</c:v>
                </c:pt>
                <c:pt idx="100">
                  <c:v>52.617801047120423</c:v>
                </c:pt>
                <c:pt idx="101">
                  <c:v>53.141361256544506</c:v>
                </c:pt>
                <c:pt idx="102">
                  <c:v>53.66492146596859</c:v>
                </c:pt>
                <c:pt idx="103">
                  <c:v>54.188481675392673</c:v>
                </c:pt>
                <c:pt idx="104">
                  <c:v>54.712041884816756</c:v>
                </c:pt>
                <c:pt idx="105">
                  <c:v>55.235602094240839</c:v>
                </c:pt>
                <c:pt idx="106">
                  <c:v>55.759162303664922</c:v>
                </c:pt>
                <c:pt idx="107">
                  <c:v>56.282722513089006</c:v>
                </c:pt>
                <c:pt idx="108">
                  <c:v>56.806282722513089</c:v>
                </c:pt>
                <c:pt idx="109">
                  <c:v>57.329842931937179</c:v>
                </c:pt>
                <c:pt idx="110">
                  <c:v>57.853403141361262</c:v>
                </c:pt>
                <c:pt idx="111">
                  <c:v>58.376963350785346</c:v>
                </c:pt>
                <c:pt idx="112">
                  <c:v>58.900523560209429</c:v>
                </c:pt>
                <c:pt idx="113">
                  <c:v>59.424083769633512</c:v>
                </c:pt>
                <c:pt idx="114">
                  <c:v>59.947643979057595</c:v>
                </c:pt>
                <c:pt idx="115">
                  <c:v>60.471204188481678</c:v>
                </c:pt>
                <c:pt idx="116">
                  <c:v>60.994764397905762</c:v>
                </c:pt>
                <c:pt idx="117">
                  <c:v>61.518324607329845</c:v>
                </c:pt>
                <c:pt idx="118">
                  <c:v>62.041884816753928</c:v>
                </c:pt>
                <c:pt idx="119">
                  <c:v>62.565445026178011</c:v>
                </c:pt>
                <c:pt idx="120">
                  <c:v>63.089005235602095</c:v>
                </c:pt>
                <c:pt idx="121">
                  <c:v>63.612565445026178</c:v>
                </c:pt>
                <c:pt idx="122">
                  <c:v>64.136125654450268</c:v>
                </c:pt>
                <c:pt idx="123">
                  <c:v>64.659685863874344</c:v>
                </c:pt>
                <c:pt idx="124">
                  <c:v>65.183246073298434</c:v>
                </c:pt>
                <c:pt idx="125">
                  <c:v>65.706806282722511</c:v>
                </c:pt>
                <c:pt idx="126">
                  <c:v>66.230366492146601</c:v>
                </c:pt>
                <c:pt idx="127">
                  <c:v>66.753926701570677</c:v>
                </c:pt>
                <c:pt idx="128">
                  <c:v>67.277486910994767</c:v>
                </c:pt>
                <c:pt idx="129">
                  <c:v>67.801047120418858</c:v>
                </c:pt>
                <c:pt idx="130">
                  <c:v>68.324607329842934</c:v>
                </c:pt>
                <c:pt idx="131">
                  <c:v>68.848167539267024</c:v>
                </c:pt>
                <c:pt idx="132">
                  <c:v>69.3717277486911</c:v>
                </c:pt>
                <c:pt idx="133">
                  <c:v>69.89528795811519</c:v>
                </c:pt>
                <c:pt idx="134">
                  <c:v>70.418848167539267</c:v>
                </c:pt>
                <c:pt idx="135">
                  <c:v>70.942408376963357</c:v>
                </c:pt>
                <c:pt idx="136">
                  <c:v>71.465968586387433</c:v>
                </c:pt>
                <c:pt idx="137">
                  <c:v>71.989528795811523</c:v>
                </c:pt>
                <c:pt idx="138">
                  <c:v>72.513089005235599</c:v>
                </c:pt>
                <c:pt idx="139">
                  <c:v>73.03664921465969</c:v>
                </c:pt>
                <c:pt idx="140">
                  <c:v>73.560209424083766</c:v>
                </c:pt>
                <c:pt idx="141">
                  <c:v>74.083769633507856</c:v>
                </c:pt>
                <c:pt idx="142">
                  <c:v>74.607329842931946</c:v>
                </c:pt>
                <c:pt idx="143">
                  <c:v>75.130890052356023</c:v>
                </c:pt>
                <c:pt idx="144">
                  <c:v>75.654450261780113</c:v>
                </c:pt>
                <c:pt idx="145">
                  <c:v>76.178010471204189</c:v>
                </c:pt>
                <c:pt idx="146">
                  <c:v>76.701570680628279</c:v>
                </c:pt>
                <c:pt idx="147">
                  <c:v>77.225130890052355</c:v>
                </c:pt>
                <c:pt idx="148">
                  <c:v>77.748691099476446</c:v>
                </c:pt>
                <c:pt idx="149">
                  <c:v>78.272251308900522</c:v>
                </c:pt>
                <c:pt idx="150">
                  <c:v>78.795811518324612</c:v>
                </c:pt>
                <c:pt idx="151">
                  <c:v>79.319371727748688</c:v>
                </c:pt>
                <c:pt idx="152">
                  <c:v>79.842931937172779</c:v>
                </c:pt>
                <c:pt idx="153">
                  <c:v>80.366492146596855</c:v>
                </c:pt>
                <c:pt idx="154">
                  <c:v>80.890052356020945</c:v>
                </c:pt>
                <c:pt idx="155">
                  <c:v>81.413612565445035</c:v>
                </c:pt>
                <c:pt idx="156">
                  <c:v>81.937172774869111</c:v>
                </c:pt>
                <c:pt idx="157">
                  <c:v>82.460732984293202</c:v>
                </c:pt>
                <c:pt idx="158">
                  <c:v>82.984293193717278</c:v>
                </c:pt>
                <c:pt idx="159">
                  <c:v>83.507853403141368</c:v>
                </c:pt>
                <c:pt idx="160">
                  <c:v>84.031413612565444</c:v>
                </c:pt>
                <c:pt idx="161">
                  <c:v>84.554973821989535</c:v>
                </c:pt>
                <c:pt idx="162">
                  <c:v>85.078534031413611</c:v>
                </c:pt>
                <c:pt idx="163">
                  <c:v>85.602094240837701</c:v>
                </c:pt>
                <c:pt idx="164">
                  <c:v>86.125654450261777</c:v>
                </c:pt>
                <c:pt idx="165">
                  <c:v>86.649214659685867</c:v>
                </c:pt>
                <c:pt idx="166">
                  <c:v>87.172774869109944</c:v>
                </c:pt>
                <c:pt idx="167">
                  <c:v>87.696335078534034</c:v>
                </c:pt>
                <c:pt idx="168">
                  <c:v>88.219895287958124</c:v>
                </c:pt>
                <c:pt idx="169">
                  <c:v>88.7434554973822</c:v>
                </c:pt>
                <c:pt idx="170">
                  <c:v>89.267015706806291</c:v>
                </c:pt>
                <c:pt idx="171">
                  <c:v>89.790575916230367</c:v>
                </c:pt>
                <c:pt idx="172">
                  <c:v>90.314136125654457</c:v>
                </c:pt>
                <c:pt idx="173">
                  <c:v>90.837696335078533</c:v>
                </c:pt>
                <c:pt idx="174">
                  <c:v>91.361256544502623</c:v>
                </c:pt>
                <c:pt idx="175">
                  <c:v>91.8848167539267</c:v>
                </c:pt>
                <c:pt idx="176">
                  <c:v>92.40837696335079</c:v>
                </c:pt>
                <c:pt idx="177">
                  <c:v>92.931937172774866</c:v>
                </c:pt>
                <c:pt idx="178">
                  <c:v>93.455497382198956</c:v>
                </c:pt>
                <c:pt idx="179">
                  <c:v>93.979057591623032</c:v>
                </c:pt>
                <c:pt idx="180">
                  <c:v>94.502617801047123</c:v>
                </c:pt>
                <c:pt idx="181">
                  <c:v>95.026178010471213</c:v>
                </c:pt>
                <c:pt idx="182">
                  <c:v>95.549738219895289</c:v>
                </c:pt>
                <c:pt idx="183">
                  <c:v>96.073298429319379</c:v>
                </c:pt>
                <c:pt idx="184">
                  <c:v>96.596858638743456</c:v>
                </c:pt>
                <c:pt idx="185">
                  <c:v>97.120418848167546</c:v>
                </c:pt>
                <c:pt idx="186">
                  <c:v>97.643979057591622</c:v>
                </c:pt>
                <c:pt idx="187">
                  <c:v>98.167539267015712</c:v>
                </c:pt>
                <c:pt idx="188">
                  <c:v>98.691099476439788</c:v>
                </c:pt>
                <c:pt idx="189">
                  <c:v>99.214659685863879</c:v>
                </c:pt>
                <c:pt idx="190">
                  <c:v>99.738219895287955</c:v>
                </c:pt>
              </c:numCache>
            </c:numRef>
          </c:xVal>
          <c:yVal>
            <c:numRef>
              <c:f>'Model 6'!$F$31:$F$221</c:f>
              <c:numCache>
                <c:formatCode>General</c:formatCode>
                <c:ptCount val="191"/>
                <c:pt idx="0">
                  <c:v>12.5</c:v>
                </c:pt>
                <c:pt idx="1">
                  <c:v>13</c:v>
                </c:pt>
                <c:pt idx="2">
                  <c:v>13.5</c:v>
                </c:pt>
                <c:pt idx="3">
                  <c:v>13.5</c:v>
                </c:pt>
                <c:pt idx="4">
                  <c:v>13.5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14.5</c:v>
                </c:pt>
                <c:pt idx="9">
                  <c:v>14.5</c:v>
                </c:pt>
                <c:pt idx="10">
                  <c:v>14.5</c:v>
                </c:pt>
                <c:pt idx="11">
                  <c:v>14.5</c:v>
                </c:pt>
                <c:pt idx="12">
                  <c:v>14.5</c:v>
                </c:pt>
                <c:pt idx="13">
                  <c:v>14.5</c:v>
                </c:pt>
                <c:pt idx="14">
                  <c:v>14.5</c:v>
                </c:pt>
                <c:pt idx="15">
                  <c:v>14.5</c:v>
                </c:pt>
                <c:pt idx="16">
                  <c:v>14.5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15.5</c:v>
                </c:pt>
                <c:pt idx="38">
                  <c:v>15.5</c:v>
                </c:pt>
                <c:pt idx="39">
                  <c:v>15.5</c:v>
                </c:pt>
                <c:pt idx="40">
                  <c:v>15.5</c:v>
                </c:pt>
                <c:pt idx="41">
                  <c:v>15.5</c:v>
                </c:pt>
                <c:pt idx="42">
                  <c:v>15.5</c:v>
                </c:pt>
                <c:pt idx="43">
                  <c:v>15.5</c:v>
                </c:pt>
                <c:pt idx="44">
                  <c:v>15.5</c:v>
                </c:pt>
                <c:pt idx="45">
                  <c:v>15.5</c:v>
                </c:pt>
                <c:pt idx="46">
                  <c:v>15.5</c:v>
                </c:pt>
                <c:pt idx="47">
                  <c:v>15.5</c:v>
                </c:pt>
                <c:pt idx="48">
                  <c:v>15.5</c:v>
                </c:pt>
                <c:pt idx="49">
                  <c:v>15.5</c:v>
                </c:pt>
                <c:pt idx="50">
                  <c:v>15.5</c:v>
                </c:pt>
                <c:pt idx="51">
                  <c:v>15.5</c:v>
                </c:pt>
                <c:pt idx="52">
                  <c:v>15.5</c:v>
                </c:pt>
                <c:pt idx="53">
                  <c:v>15.5</c:v>
                </c:pt>
                <c:pt idx="54">
                  <c:v>15.5</c:v>
                </c:pt>
                <c:pt idx="55">
                  <c:v>15.5</c:v>
                </c:pt>
                <c:pt idx="56">
                  <c:v>15.5</c:v>
                </c:pt>
                <c:pt idx="57">
                  <c:v>15.5</c:v>
                </c:pt>
                <c:pt idx="58">
                  <c:v>15.5</c:v>
                </c:pt>
                <c:pt idx="59">
                  <c:v>15.5</c:v>
                </c:pt>
                <c:pt idx="60">
                  <c:v>15.5</c:v>
                </c:pt>
                <c:pt idx="61">
                  <c:v>15.5</c:v>
                </c:pt>
                <c:pt idx="62">
                  <c:v>15.5</c:v>
                </c:pt>
                <c:pt idx="63">
                  <c:v>15.5</c:v>
                </c:pt>
                <c:pt idx="64">
                  <c:v>15.5</c:v>
                </c:pt>
                <c:pt idx="65">
                  <c:v>15.5</c:v>
                </c:pt>
                <c:pt idx="66">
                  <c:v>15.5</c:v>
                </c:pt>
                <c:pt idx="67">
                  <c:v>15.5</c:v>
                </c:pt>
                <c:pt idx="68">
                  <c:v>15.5</c:v>
                </c:pt>
                <c:pt idx="69">
                  <c:v>15.5</c:v>
                </c:pt>
                <c:pt idx="70">
                  <c:v>15.5</c:v>
                </c:pt>
                <c:pt idx="71">
                  <c:v>15.5</c:v>
                </c:pt>
                <c:pt idx="72">
                  <c:v>15.5</c:v>
                </c:pt>
                <c:pt idx="73">
                  <c:v>15.5</c:v>
                </c:pt>
                <c:pt idx="74">
                  <c:v>15.5</c:v>
                </c:pt>
                <c:pt idx="75">
                  <c:v>15.5</c:v>
                </c:pt>
                <c:pt idx="76">
                  <c:v>15.5</c:v>
                </c:pt>
                <c:pt idx="77">
                  <c:v>15.5</c:v>
                </c:pt>
                <c:pt idx="78">
                  <c:v>15.5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16.5</c:v>
                </c:pt>
                <c:pt idx="117">
                  <c:v>16.5</c:v>
                </c:pt>
                <c:pt idx="118">
                  <c:v>16.5</c:v>
                </c:pt>
                <c:pt idx="119">
                  <c:v>16.5</c:v>
                </c:pt>
                <c:pt idx="120">
                  <c:v>16.5</c:v>
                </c:pt>
                <c:pt idx="121">
                  <c:v>16.5</c:v>
                </c:pt>
                <c:pt idx="122">
                  <c:v>16.5</c:v>
                </c:pt>
                <c:pt idx="123">
                  <c:v>16.5</c:v>
                </c:pt>
                <c:pt idx="124">
                  <c:v>16.5</c:v>
                </c:pt>
                <c:pt idx="125">
                  <c:v>16.5</c:v>
                </c:pt>
                <c:pt idx="126">
                  <c:v>16.5</c:v>
                </c:pt>
                <c:pt idx="127">
                  <c:v>16.5</c:v>
                </c:pt>
                <c:pt idx="128">
                  <c:v>16.5</c:v>
                </c:pt>
                <c:pt idx="129">
                  <c:v>16.5</c:v>
                </c:pt>
                <c:pt idx="130">
                  <c:v>16.5</c:v>
                </c:pt>
                <c:pt idx="131">
                  <c:v>16.5</c:v>
                </c:pt>
                <c:pt idx="132">
                  <c:v>16.5</c:v>
                </c:pt>
                <c:pt idx="133">
                  <c:v>16.5</c:v>
                </c:pt>
                <c:pt idx="134">
                  <c:v>16.5</c:v>
                </c:pt>
                <c:pt idx="135">
                  <c:v>16.5</c:v>
                </c:pt>
                <c:pt idx="136">
                  <c:v>16.5</c:v>
                </c:pt>
                <c:pt idx="137">
                  <c:v>16.5</c:v>
                </c:pt>
                <c:pt idx="138">
                  <c:v>16.5</c:v>
                </c:pt>
                <c:pt idx="139">
                  <c:v>16.5</c:v>
                </c:pt>
                <c:pt idx="140">
                  <c:v>16.5</c:v>
                </c:pt>
                <c:pt idx="141">
                  <c:v>16.5</c:v>
                </c:pt>
                <c:pt idx="142">
                  <c:v>16.5</c:v>
                </c:pt>
                <c:pt idx="143">
                  <c:v>16.5</c:v>
                </c:pt>
                <c:pt idx="144">
                  <c:v>16.5</c:v>
                </c:pt>
                <c:pt idx="145">
                  <c:v>16.5</c:v>
                </c:pt>
                <c:pt idx="146">
                  <c:v>16.5</c:v>
                </c:pt>
                <c:pt idx="147">
                  <c:v>16.5</c:v>
                </c:pt>
                <c:pt idx="148">
                  <c:v>17</c:v>
                </c:pt>
                <c:pt idx="149">
                  <c:v>17</c:v>
                </c:pt>
                <c:pt idx="150">
                  <c:v>17</c:v>
                </c:pt>
                <c:pt idx="151">
                  <c:v>17</c:v>
                </c:pt>
                <c:pt idx="152">
                  <c:v>17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17.5</c:v>
                </c:pt>
                <c:pt idx="182">
                  <c:v>17.5</c:v>
                </c:pt>
                <c:pt idx="183">
                  <c:v>17.5</c:v>
                </c:pt>
                <c:pt idx="184">
                  <c:v>17.5</c:v>
                </c:pt>
                <c:pt idx="185">
                  <c:v>17.5</c:v>
                </c:pt>
                <c:pt idx="186">
                  <c:v>17.5</c:v>
                </c:pt>
                <c:pt idx="187">
                  <c:v>17.5</c:v>
                </c:pt>
                <c:pt idx="188">
                  <c:v>17.5</c:v>
                </c:pt>
                <c:pt idx="189">
                  <c:v>17.5</c:v>
                </c:pt>
                <c:pt idx="190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ED-F246-A166-2A8CC08D5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466960"/>
        <c:axId val="1253295392"/>
      </c:scatterChart>
      <c:valAx>
        <c:axId val="129446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3295392"/>
        <c:crosses val="autoZero"/>
        <c:crossBetween val="midCat"/>
      </c:valAx>
      <c:valAx>
        <c:axId val="1253295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JudgeRating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44669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Region:DOC Alentejo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'Original Data'!$W$2:$W$192</c:f>
              <c:numCache>
                <c:formatCode>General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</c:numCache>
            </c:numRef>
          </c:xVal>
          <c:yVal>
            <c:numRef>
              <c:f>'Model 7'!$C$31:$C$221</c:f>
              <c:numCache>
                <c:formatCode>General</c:formatCode>
                <c:ptCount val="191"/>
                <c:pt idx="0">
                  <c:v>7.9868917071374668E-2</c:v>
                </c:pt>
                <c:pt idx="1">
                  <c:v>3.4183519242551252E-2</c:v>
                </c:pt>
                <c:pt idx="2">
                  <c:v>1.6668998380423794E-2</c:v>
                </c:pt>
                <c:pt idx="3">
                  <c:v>-0.15624103441308757</c:v>
                </c:pt>
                <c:pt idx="4">
                  <c:v>3.0978158091428121E-3</c:v>
                </c:pt>
                <c:pt idx="5">
                  <c:v>2.908171807633142E-2</c:v>
                </c:pt>
                <c:pt idx="6">
                  <c:v>2.908171807633142E-2</c:v>
                </c:pt>
                <c:pt idx="7">
                  <c:v>-3.7376928588745084E-2</c:v>
                </c:pt>
                <c:pt idx="8">
                  <c:v>2.9126930177990396E-2</c:v>
                </c:pt>
                <c:pt idx="9">
                  <c:v>1.1612409315862493E-2</c:v>
                </c:pt>
                <c:pt idx="10">
                  <c:v>9.4181203079024556E-5</c:v>
                </c:pt>
                <c:pt idx="11">
                  <c:v>2.2710503231426316E-2</c:v>
                </c:pt>
                <c:pt idx="12">
                  <c:v>2.2710503231426316E-2</c:v>
                </c:pt>
                <c:pt idx="13">
                  <c:v>-1.2318538492828601E-2</c:v>
                </c:pt>
                <c:pt idx="14">
                  <c:v>2.2710503231426316E-2</c:v>
                </c:pt>
                <c:pt idx="15">
                  <c:v>2.2710503231426316E-2</c:v>
                </c:pt>
                <c:pt idx="16">
                  <c:v>5.1959823692988572E-3</c:v>
                </c:pt>
                <c:pt idx="17">
                  <c:v>4.8332999168847923E-2</c:v>
                </c:pt>
                <c:pt idx="18">
                  <c:v>-2.5889721064109583E-2</c:v>
                </c:pt>
                <c:pt idx="19">
                  <c:v>4.6060484090979514E-3</c:v>
                </c:pt>
                <c:pt idx="20">
                  <c:v>4.6060484090979514E-3</c:v>
                </c:pt>
                <c:pt idx="21">
                  <c:v>2.212056927122541E-2</c:v>
                </c:pt>
                <c:pt idx="22">
                  <c:v>3.9133817666307191E-2</c:v>
                </c:pt>
                <c:pt idx="23">
                  <c:v>2.1619296804179733E-2</c:v>
                </c:pt>
                <c:pt idx="24">
                  <c:v>3.9133817666307191E-2</c:v>
                </c:pt>
                <c:pt idx="25">
                  <c:v>5.664833852843465E-2</c:v>
                </c:pt>
                <c:pt idx="26">
                  <c:v>3.9996496463119868E-2</c:v>
                </c:pt>
                <c:pt idx="27">
                  <c:v>3.9996496463119868E-2</c:v>
                </c:pt>
                <c:pt idx="28">
                  <c:v>9.4181203079024556E-5</c:v>
                </c:pt>
                <c:pt idx="29">
                  <c:v>3.1025842591013042E-2</c:v>
                </c:pt>
                <c:pt idx="30">
                  <c:v>1.4012594195931261E-2</c:v>
                </c:pt>
                <c:pt idx="31">
                  <c:v>3.1025842591013042E-2</c:v>
                </c:pt>
                <c:pt idx="32">
                  <c:v>3.1025842591013042E-2</c:v>
                </c:pt>
                <c:pt idx="33">
                  <c:v>3.1025842591013042E-2</c:v>
                </c:pt>
                <c:pt idx="34">
                  <c:v>9.4181203079024556E-5</c:v>
                </c:pt>
                <c:pt idx="35">
                  <c:v>1.7608702065206483E-2</c:v>
                </c:pt>
                <c:pt idx="36">
                  <c:v>9.4181203079024556E-5</c:v>
                </c:pt>
                <c:pt idx="37">
                  <c:v>8.0787367893604856E-2</c:v>
                </c:pt>
                <c:pt idx="38">
                  <c:v>3.5782747354339506E-2</c:v>
                </c:pt>
                <c:pt idx="39">
                  <c:v>3.5782747354339506E-2</c:v>
                </c:pt>
                <c:pt idx="40">
                  <c:v>1.3939330473800027E-4</c:v>
                </c:pt>
                <c:pt idx="41">
                  <c:v>1.3939330473800027E-4</c:v>
                </c:pt>
                <c:pt idx="42">
                  <c:v>1.3939330473800027E-4</c:v>
                </c:pt>
                <c:pt idx="43">
                  <c:v>2.9434662403449607E-2</c:v>
                </c:pt>
                <c:pt idx="44">
                  <c:v>-5.9686022504637393E-2</c:v>
                </c:pt>
                <c:pt idx="45">
                  <c:v>2.8455614834177023E-2</c:v>
                </c:pt>
                <c:pt idx="46">
                  <c:v>-6.5734268900778936E-3</c:v>
                </c:pt>
                <c:pt idx="47">
                  <c:v>3.5994556881294049E-2</c:v>
                </c:pt>
                <c:pt idx="48">
                  <c:v>1.848003601916659E-2</c:v>
                </c:pt>
                <c:pt idx="49">
                  <c:v>1.848003601916659E-2</c:v>
                </c:pt>
                <c:pt idx="50">
                  <c:v>1.848003601916659E-2</c:v>
                </c:pt>
                <c:pt idx="51">
                  <c:v>-3.4063526567215785E-2</c:v>
                </c:pt>
                <c:pt idx="52">
                  <c:v>3.1099615886362564E-2</c:v>
                </c:pt>
                <c:pt idx="53">
                  <c:v>-3.8547686493930478E-2</c:v>
                </c:pt>
                <c:pt idx="54">
                  <c:v>-2.5395972004029765E-3</c:v>
                </c:pt>
                <c:pt idx="55">
                  <c:v>-2.5395972004029765E-3</c:v>
                </c:pt>
                <c:pt idx="56">
                  <c:v>7.4359816146074564E-3</c:v>
                </c:pt>
                <c:pt idx="57">
                  <c:v>7.4359816146074564E-3</c:v>
                </c:pt>
                <c:pt idx="58">
                  <c:v>1.5543956689901606E-2</c:v>
                </c:pt>
                <c:pt idx="59">
                  <c:v>8.8935708132278357E-3</c:v>
                </c:pt>
                <c:pt idx="60">
                  <c:v>-1.5271335925572949E-2</c:v>
                </c:pt>
                <c:pt idx="61">
                  <c:v>5.0071725947110846E-2</c:v>
                </c:pt>
                <c:pt idx="62">
                  <c:v>5.0071725947110846E-2</c:v>
                </c:pt>
                <c:pt idx="63">
                  <c:v>-1.224426108447485E-2</c:v>
                </c:pt>
                <c:pt idx="64">
                  <c:v>1.172879441331709E-3</c:v>
                </c:pt>
                <c:pt idx="65">
                  <c:v>1.172879441331709E-3</c:v>
                </c:pt>
                <c:pt idx="66">
                  <c:v>1.172879441331709E-3</c:v>
                </c:pt>
                <c:pt idx="67">
                  <c:v>1.172879441331709E-3</c:v>
                </c:pt>
                <c:pt idx="68">
                  <c:v>1.8687400303459167E-2</c:v>
                </c:pt>
                <c:pt idx="69">
                  <c:v>1.172879441331709E-3</c:v>
                </c:pt>
                <c:pt idx="70">
                  <c:v>3.5766029250860143E-2</c:v>
                </c:pt>
                <c:pt idx="71">
                  <c:v>2.3444305066785631E-2</c:v>
                </c:pt>
                <c:pt idx="72">
                  <c:v>1.0188745415097511E-2</c:v>
                </c:pt>
                <c:pt idx="73">
                  <c:v>-2.9713569844943333E-2</c:v>
                </c:pt>
                <c:pt idx="74">
                  <c:v>2.2600960998000463E-2</c:v>
                </c:pt>
                <c:pt idx="75">
                  <c:v>3.9134856137917673E-2</c:v>
                </c:pt>
                <c:pt idx="76">
                  <c:v>2.0162746077169835E-2</c:v>
                </c:pt>
                <c:pt idx="77">
                  <c:v>2.6482252150423768E-3</c:v>
                </c:pt>
                <c:pt idx="78">
                  <c:v>2.1620335275790215E-2</c:v>
                </c:pt>
                <c:pt idx="79">
                  <c:v>3.3692045460950837E-2</c:v>
                </c:pt>
                <c:pt idx="80">
                  <c:v>-1.3369962633040799E-3</c:v>
                </c:pt>
                <c:pt idx="81">
                  <c:v>-1.3369962633040799E-3</c:v>
                </c:pt>
                <c:pt idx="82">
                  <c:v>1.6177524598823378E-2</c:v>
                </c:pt>
                <c:pt idx="83">
                  <c:v>-1.3369962633040799E-3</c:v>
                </c:pt>
                <c:pt idx="84">
                  <c:v>1.0984727920770432E-2</c:v>
                </c:pt>
                <c:pt idx="85">
                  <c:v>1.0984727920770432E-2</c:v>
                </c:pt>
                <c:pt idx="86">
                  <c:v>-6.5297929413570266E-3</c:v>
                </c:pt>
                <c:pt idx="87">
                  <c:v>2.8767528454762825E-3</c:v>
                </c:pt>
                <c:pt idx="88">
                  <c:v>-1.2291622647587097E-2</c:v>
                </c:pt>
                <c:pt idx="89">
                  <c:v>1.9300067280357158E-2</c:v>
                </c:pt>
                <c:pt idx="90">
                  <c:v>9.7660094702378686E-3</c:v>
                </c:pt>
                <c:pt idx="91">
                  <c:v>1.7855464182296998E-3</c:v>
                </c:pt>
                <c:pt idx="92">
                  <c:v>1.7855464182296998E-3</c:v>
                </c:pt>
                <c:pt idx="93">
                  <c:v>1.7855464182296998E-3</c:v>
                </c:pt>
                <c:pt idx="94">
                  <c:v>3.2795721960887647E-4</c:v>
                </c:pt>
                <c:pt idx="95">
                  <c:v>3.2795721960887647E-4</c:v>
                </c:pt>
                <c:pt idx="96">
                  <c:v>-3.3311255867156664E-2</c:v>
                </c:pt>
                <c:pt idx="97">
                  <c:v>-2.8528473730199178E-2</c:v>
                </c:pt>
                <c:pt idx="98">
                  <c:v>-1.1013952868071719E-2</c:v>
                </c:pt>
                <c:pt idx="99">
                  <c:v>1.7855464182296998E-3</c:v>
                </c:pt>
                <c:pt idx="100">
                  <c:v>1.9300067280357158E-2</c:v>
                </c:pt>
                <c:pt idx="101">
                  <c:v>-2.1878087853525852E-2</c:v>
                </c:pt>
                <c:pt idx="102">
                  <c:v>-3.1136044911876937E-3</c:v>
                </c:pt>
                <c:pt idx="103">
                  <c:v>8.8425507263285574E-3</c:v>
                </c:pt>
                <c:pt idx="104">
                  <c:v>1.5492936603002327E-2</c:v>
                </c:pt>
                <c:pt idx="105">
                  <c:v>3.300745746513023E-2</c:v>
                </c:pt>
                <c:pt idx="106">
                  <c:v>5.8958501744652558E-2</c:v>
                </c:pt>
                <c:pt idx="107">
                  <c:v>2.7701688124286861E-2</c:v>
                </c:pt>
                <c:pt idx="108">
                  <c:v>2.3974672122056617E-2</c:v>
                </c:pt>
                <c:pt idx="109">
                  <c:v>2.3974672122056617E-2</c:v>
                </c:pt>
                <c:pt idx="110">
                  <c:v>-8.170697668753224E-3</c:v>
                </c:pt>
                <c:pt idx="111">
                  <c:v>4.5830454116249975E-2</c:v>
                </c:pt>
                <c:pt idx="112">
                  <c:v>1.0258686505957293E-2</c:v>
                </c:pt>
                <c:pt idx="113">
                  <c:v>-4.9355663607371092E-3</c:v>
                </c:pt>
                <c:pt idx="114">
                  <c:v>4.2415199547591875E-2</c:v>
                </c:pt>
                <c:pt idx="115">
                  <c:v>3.6743861240191578E-2</c:v>
                </c:pt>
                <c:pt idx="116">
                  <c:v>2.4900678685464861E-2</c:v>
                </c:pt>
                <c:pt idx="117">
                  <c:v>7.3861578233374026E-3</c:v>
                </c:pt>
                <c:pt idx="118">
                  <c:v>-1.0128363038790056E-2</c:v>
                </c:pt>
                <c:pt idx="119">
                  <c:v>-2.7642883900917514E-2</c:v>
                </c:pt>
                <c:pt idx="120">
                  <c:v>7.3861578233374026E-3</c:v>
                </c:pt>
                <c:pt idx="121">
                  <c:v>1.9229340378064119E-2</c:v>
                </c:pt>
                <c:pt idx="122">
                  <c:v>-7.8192382941826288E-3</c:v>
                </c:pt>
                <c:pt idx="123">
                  <c:v>2.7209803430072288E-2</c:v>
                </c:pt>
                <c:pt idx="124">
                  <c:v>-1.5571173715756892E-2</c:v>
                </c:pt>
                <c:pt idx="125">
                  <c:v>-1.5571173715756892E-2</c:v>
                </c:pt>
                <c:pt idx="126">
                  <c:v>-3.0298028203929128E-2</c:v>
                </c:pt>
                <c:pt idx="127">
                  <c:v>-1.5571173715756892E-2</c:v>
                </c:pt>
                <c:pt idx="128">
                  <c:v>-5.5793012118064755E-2</c:v>
                </c:pt>
                <c:pt idx="129">
                  <c:v>-2.0763970393809839E-2</c:v>
                </c:pt>
                <c:pt idx="130">
                  <c:v>-1.5571173715756892E-2</c:v>
                </c:pt>
                <c:pt idx="131">
                  <c:v>-3.8278491255937297E-2</c:v>
                </c:pt>
                <c:pt idx="132">
                  <c:v>-2.9963151896350571E-2</c:v>
                </c:pt>
                <c:pt idx="133">
                  <c:v>-1.2448631034223112E-2</c:v>
                </c:pt>
                <c:pt idx="134">
                  <c:v>-3.1420741094971394E-2</c:v>
                </c:pt>
                <c:pt idx="135">
                  <c:v>-1.2448631034223112E-2</c:v>
                </c:pt>
                <c:pt idx="136">
                  <c:v>-2.9963151896350571E-2</c:v>
                </c:pt>
                <c:pt idx="137">
                  <c:v>-3.6613537773024341E-2</c:v>
                </c:pt>
                <c:pt idx="138">
                  <c:v>1.2587591505499596E-3</c:v>
                </c:pt>
                <c:pt idx="139">
                  <c:v>1.7148195159366608E-3</c:v>
                </c:pt>
                <c:pt idx="140">
                  <c:v>1.7148195159366608E-3</c:v>
                </c:pt>
                <c:pt idx="141">
                  <c:v>1.7148195159366608E-3</c:v>
                </c:pt>
                <c:pt idx="142">
                  <c:v>2.7209803430072288E-2</c:v>
                </c:pt>
                <c:pt idx="143">
                  <c:v>-7.7740261925236531E-3</c:v>
                </c:pt>
                <c:pt idx="144">
                  <c:v>9.7404946696033612E-3</c:v>
                </c:pt>
                <c:pt idx="145">
                  <c:v>4.5476979915508586E-3</c:v>
                </c:pt>
                <c:pt idx="146">
                  <c:v>2.2062218853677873E-2</c:v>
                </c:pt>
                <c:pt idx="147">
                  <c:v>2.2062218853677873E-2</c:v>
                </c:pt>
                <c:pt idx="148">
                  <c:v>2.2062218853677873E-2</c:v>
                </c:pt>
                <c:pt idx="149">
                  <c:v>2.2062218853677873E-2</c:v>
                </c:pt>
                <c:pt idx="150">
                  <c:v>2.2062218853677873E-2</c:v>
                </c:pt>
                <c:pt idx="151">
                  <c:v>2.2062218853677873E-2</c:v>
                </c:pt>
                <c:pt idx="152">
                  <c:v>2.2062218853677873E-2</c:v>
                </c:pt>
                <c:pt idx="153">
                  <c:v>-7.7740261925236531E-3</c:v>
                </c:pt>
                <c:pt idx="154">
                  <c:v>1.4057129255496736E-2</c:v>
                </c:pt>
                <c:pt idx="155">
                  <c:v>1.4057129255496736E-2</c:v>
                </c:pt>
                <c:pt idx="156">
                  <c:v>-3.7257990805205754E-2</c:v>
                </c:pt>
                <c:pt idx="157">
                  <c:v>-3.7257990805205754E-2</c:v>
                </c:pt>
                <c:pt idx="158">
                  <c:v>-2.5403664999653408E-2</c:v>
                </c:pt>
                <c:pt idx="159">
                  <c:v>-1.9209339488366339E-2</c:v>
                </c:pt>
                <c:pt idx="160">
                  <c:v>-5.5800193929185227E-3</c:v>
                </c:pt>
                <c:pt idx="161">
                  <c:v>1.3601068890109591E-2</c:v>
                </c:pt>
                <c:pt idx="162">
                  <c:v>-1.6235176156091935E-2</c:v>
                </c:pt>
                <c:pt idx="163">
                  <c:v>1.3601068890109591E-2</c:v>
                </c:pt>
                <c:pt idx="164">
                  <c:v>1.3601068890109591E-2</c:v>
                </c:pt>
                <c:pt idx="165">
                  <c:v>-4.0563849015514464E-2</c:v>
                </c:pt>
                <c:pt idx="166">
                  <c:v>-4.0563849015514464E-2</c:v>
                </c:pt>
                <c:pt idx="167">
                  <c:v>-1.0727603969312938E-2</c:v>
                </c:pt>
                <c:pt idx="168">
                  <c:v>-4.0563849015514464E-2</c:v>
                </c:pt>
                <c:pt idx="169">
                  <c:v>-1.0727603969312938E-2</c:v>
                </c:pt>
                <c:pt idx="170">
                  <c:v>-1.0727603969312938E-2</c:v>
                </c:pt>
                <c:pt idx="171">
                  <c:v>-3.7257990805205754E-2</c:v>
                </c:pt>
                <c:pt idx="172">
                  <c:v>-2.9942566340865007E-2</c:v>
                </c:pt>
                <c:pt idx="173">
                  <c:v>3.0968553146353273E-3</c:v>
                </c:pt>
                <c:pt idx="174">
                  <c:v>-1.9844422420184582E-2</c:v>
                </c:pt>
                <c:pt idx="175">
                  <c:v>-1.9844422420184582E-2</c:v>
                </c:pt>
                <c:pt idx="176">
                  <c:v>-1.9844422420184582E-2</c:v>
                </c:pt>
                <c:pt idx="177">
                  <c:v>-3.9481571068599841E-2</c:v>
                </c:pt>
                <c:pt idx="178">
                  <c:v>5.0213661028325252E-2</c:v>
                </c:pt>
                <c:pt idx="179">
                  <c:v>-2.0300482785571727E-2</c:v>
                </c:pt>
                <c:pt idx="180">
                  <c:v>-3.735894328231204E-2</c:v>
                </c:pt>
                <c:pt idx="181">
                  <c:v>-4.8452224940706667E-2</c:v>
                </c:pt>
                <c:pt idx="182">
                  <c:v>-7.1159542480887072E-2</c:v>
                </c:pt>
                <c:pt idx="183">
                  <c:v>-2.7222124971540751E-2</c:v>
                </c:pt>
                <c:pt idx="184">
                  <c:v>-6.7713526780916578E-2</c:v>
                </c:pt>
                <c:pt idx="185">
                  <c:v>-6.7713526780916578E-2</c:v>
                </c:pt>
                <c:pt idx="186">
                  <c:v>-8.6110589724276654E-2</c:v>
                </c:pt>
                <c:pt idx="187">
                  <c:v>-7.3788865540202586E-2</c:v>
                </c:pt>
                <c:pt idx="188">
                  <c:v>-7.3788865540202586E-2</c:v>
                </c:pt>
                <c:pt idx="189">
                  <c:v>-0.1413654385692511</c:v>
                </c:pt>
                <c:pt idx="190">
                  <c:v>-0.17836751837675369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18-D843-8A8D-2BE17A95E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022656"/>
        <c:axId val="1298051296"/>
      </c:scatterChart>
      <c:valAx>
        <c:axId val="129802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Region:DOC Alentejo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8051296"/>
        <c:crosses val="autoZero"/>
        <c:crossBetween val="midCat"/>
      </c:valAx>
      <c:valAx>
        <c:axId val="1298051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80226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Color:Red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7'!$X$2:$X$192</c:f>
              <c:numCache>
                <c:formatCode>General</c:formatCode>
                <c:ptCount val="191"/>
              </c:numCache>
            </c:numRef>
          </c:xVal>
          <c:yVal>
            <c:numRef>
              <c:f>'Model 7'!$C$31:$C$221</c:f>
              <c:numCache>
                <c:formatCode>General</c:formatCode>
                <c:ptCount val="191"/>
                <c:pt idx="0">
                  <c:v>7.9868917071374668E-2</c:v>
                </c:pt>
                <c:pt idx="1">
                  <c:v>3.4183519242551252E-2</c:v>
                </c:pt>
                <c:pt idx="2">
                  <c:v>1.6668998380423794E-2</c:v>
                </c:pt>
                <c:pt idx="3">
                  <c:v>-0.15624103441308757</c:v>
                </c:pt>
                <c:pt idx="4">
                  <c:v>3.0978158091428121E-3</c:v>
                </c:pt>
                <c:pt idx="5">
                  <c:v>2.908171807633142E-2</c:v>
                </c:pt>
                <c:pt idx="6">
                  <c:v>2.908171807633142E-2</c:v>
                </c:pt>
                <c:pt idx="7">
                  <c:v>-3.7376928588745084E-2</c:v>
                </c:pt>
                <c:pt idx="8">
                  <c:v>2.9126930177990396E-2</c:v>
                </c:pt>
                <c:pt idx="9">
                  <c:v>1.1612409315862493E-2</c:v>
                </c:pt>
                <c:pt idx="10">
                  <c:v>9.4181203079024556E-5</c:v>
                </c:pt>
                <c:pt idx="11">
                  <c:v>2.2710503231426316E-2</c:v>
                </c:pt>
                <c:pt idx="12">
                  <c:v>2.2710503231426316E-2</c:v>
                </c:pt>
                <c:pt idx="13">
                  <c:v>-1.2318538492828601E-2</c:v>
                </c:pt>
                <c:pt idx="14">
                  <c:v>2.2710503231426316E-2</c:v>
                </c:pt>
                <c:pt idx="15">
                  <c:v>2.2710503231426316E-2</c:v>
                </c:pt>
                <c:pt idx="16">
                  <c:v>5.1959823692988572E-3</c:v>
                </c:pt>
                <c:pt idx="17">
                  <c:v>4.8332999168847923E-2</c:v>
                </c:pt>
                <c:pt idx="18">
                  <c:v>-2.5889721064109583E-2</c:v>
                </c:pt>
                <c:pt idx="19">
                  <c:v>4.6060484090979514E-3</c:v>
                </c:pt>
                <c:pt idx="20">
                  <c:v>4.6060484090979514E-3</c:v>
                </c:pt>
                <c:pt idx="21">
                  <c:v>2.212056927122541E-2</c:v>
                </c:pt>
                <c:pt idx="22">
                  <c:v>3.9133817666307191E-2</c:v>
                </c:pt>
                <c:pt idx="23">
                  <c:v>2.1619296804179733E-2</c:v>
                </c:pt>
                <c:pt idx="24">
                  <c:v>3.9133817666307191E-2</c:v>
                </c:pt>
                <c:pt idx="25">
                  <c:v>5.664833852843465E-2</c:v>
                </c:pt>
                <c:pt idx="26">
                  <c:v>3.9996496463119868E-2</c:v>
                </c:pt>
                <c:pt idx="27">
                  <c:v>3.9996496463119868E-2</c:v>
                </c:pt>
                <c:pt idx="28">
                  <c:v>9.4181203079024556E-5</c:v>
                </c:pt>
                <c:pt idx="29">
                  <c:v>3.1025842591013042E-2</c:v>
                </c:pt>
                <c:pt idx="30">
                  <c:v>1.4012594195931261E-2</c:v>
                </c:pt>
                <c:pt idx="31">
                  <c:v>3.1025842591013042E-2</c:v>
                </c:pt>
                <c:pt idx="32">
                  <c:v>3.1025842591013042E-2</c:v>
                </c:pt>
                <c:pt idx="33">
                  <c:v>3.1025842591013042E-2</c:v>
                </c:pt>
                <c:pt idx="34">
                  <c:v>9.4181203079024556E-5</c:v>
                </c:pt>
                <c:pt idx="35">
                  <c:v>1.7608702065206483E-2</c:v>
                </c:pt>
                <c:pt idx="36">
                  <c:v>9.4181203079024556E-5</c:v>
                </c:pt>
                <c:pt idx="37">
                  <c:v>8.0787367893604856E-2</c:v>
                </c:pt>
                <c:pt idx="38">
                  <c:v>3.5782747354339506E-2</c:v>
                </c:pt>
                <c:pt idx="39">
                  <c:v>3.5782747354339506E-2</c:v>
                </c:pt>
                <c:pt idx="40">
                  <c:v>1.3939330473800027E-4</c:v>
                </c:pt>
                <c:pt idx="41">
                  <c:v>1.3939330473800027E-4</c:v>
                </c:pt>
                <c:pt idx="42">
                  <c:v>1.3939330473800027E-4</c:v>
                </c:pt>
                <c:pt idx="43">
                  <c:v>2.9434662403449607E-2</c:v>
                </c:pt>
                <c:pt idx="44">
                  <c:v>-5.9686022504637393E-2</c:v>
                </c:pt>
                <c:pt idx="45">
                  <c:v>2.8455614834177023E-2</c:v>
                </c:pt>
                <c:pt idx="46">
                  <c:v>-6.5734268900778936E-3</c:v>
                </c:pt>
                <c:pt idx="47">
                  <c:v>3.5994556881294049E-2</c:v>
                </c:pt>
                <c:pt idx="48">
                  <c:v>1.848003601916659E-2</c:v>
                </c:pt>
                <c:pt idx="49">
                  <c:v>1.848003601916659E-2</c:v>
                </c:pt>
                <c:pt idx="50">
                  <c:v>1.848003601916659E-2</c:v>
                </c:pt>
                <c:pt idx="51">
                  <c:v>-3.4063526567215785E-2</c:v>
                </c:pt>
                <c:pt idx="52">
                  <c:v>3.1099615886362564E-2</c:v>
                </c:pt>
                <c:pt idx="53">
                  <c:v>-3.8547686493930478E-2</c:v>
                </c:pt>
                <c:pt idx="54">
                  <c:v>-2.5395972004029765E-3</c:v>
                </c:pt>
                <c:pt idx="55">
                  <c:v>-2.5395972004029765E-3</c:v>
                </c:pt>
                <c:pt idx="56">
                  <c:v>7.4359816146074564E-3</c:v>
                </c:pt>
                <c:pt idx="57">
                  <c:v>7.4359816146074564E-3</c:v>
                </c:pt>
                <c:pt idx="58">
                  <c:v>1.5543956689901606E-2</c:v>
                </c:pt>
                <c:pt idx="59">
                  <c:v>8.8935708132278357E-3</c:v>
                </c:pt>
                <c:pt idx="60">
                  <c:v>-1.5271335925572949E-2</c:v>
                </c:pt>
                <c:pt idx="61">
                  <c:v>5.0071725947110846E-2</c:v>
                </c:pt>
                <c:pt idx="62">
                  <c:v>5.0071725947110846E-2</c:v>
                </c:pt>
                <c:pt idx="63">
                  <c:v>-1.224426108447485E-2</c:v>
                </c:pt>
                <c:pt idx="64">
                  <c:v>1.172879441331709E-3</c:v>
                </c:pt>
                <c:pt idx="65">
                  <c:v>1.172879441331709E-3</c:v>
                </c:pt>
                <c:pt idx="66">
                  <c:v>1.172879441331709E-3</c:v>
                </c:pt>
                <c:pt idx="67">
                  <c:v>1.172879441331709E-3</c:v>
                </c:pt>
                <c:pt idx="68">
                  <c:v>1.8687400303459167E-2</c:v>
                </c:pt>
                <c:pt idx="69">
                  <c:v>1.172879441331709E-3</c:v>
                </c:pt>
                <c:pt idx="70">
                  <c:v>3.5766029250860143E-2</c:v>
                </c:pt>
                <c:pt idx="71">
                  <c:v>2.3444305066785631E-2</c:v>
                </c:pt>
                <c:pt idx="72">
                  <c:v>1.0188745415097511E-2</c:v>
                </c:pt>
                <c:pt idx="73">
                  <c:v>-2.9713569844943333E-2</c:v>
                </c:pt>
                <c:pt idx="74">
                  <c:v>2.2600960998000463E-2</c:v>
                </c:pt>
                <c:pt idx="75">
                  <c:v>3.9134856137917673E-2</c:v>
                </c:pt>
                <c:pt idx="76">
                  <c:v>2.0162746077169835E-2</c:v>
                </c:pt>
                <c:pt idx="77">
                  <c:v>2.6482252150423768E-3</c:v>
                </c:pt>
                <c:pt idx="78">
                  <c:v>2.1620335275790215E-2</c:v>
                </c:pt>
                <c:pt idx="79">
                  <c:v>3.3692045460950837E-2</c:v>
                </c:pt>
                <c:pt idx="80">
                  <c:v>-1.3369962633040799E-3</c:v>
                </c:pt>
                <c:pt idx="81">
                  <c:v>-1.3369962633040799E-3</c:v>
                </c:pt>
                <c:pt idx="82">
                  <c:v>1.6177524598823378E-2</c:v>
                </c:pt>
                <c:pt idx="83">
                  <c:v>-1.3369962633040799E-3</c:v>
                </c:pt>
                <c:pt idx="84">
                  <c:v>1.0984727920770432E-2</c:v>
                </c:pt>
                <c:pt idx="85">
                  <c:v>1.0984727920770432E-2</c:v>
                </c:pt>
                <c:pt idx="86">
                  <c:v>-6.5297929413570266E-3</c:v>
                </c:pt>
                <c:pt idx="87">
                  <c:v>2.8767528454762825E-3</c:v>
                </c:pt>
                <c:pt idx="88">
                  <c:v>-1.2291622647587097E-2</c:v>
                </c:pt>
                <c:pt idx="89">
                  <c:v>1.9300067280357158E-2</c:v>
                </c:pt>
                <c:pt idx="90">
                  <c:v>9.7660094702378686E-3</c:v>
                </c:pt>
                <c:pt idx="91">
                  <c:v>1.7855464182296998E-3</c:v>
                </c:pt>
                <c:pt idx="92">
                  <c:v>1.7855464182296998E-3</c:v>
                </c:pt>
                <c:pt idx="93">
                  <c:v>1.7855464182296998E-3</c:v>
                </c:pt>
                <c:pt idx="94">
                  <c:v>3.2795721960887647E-4</c:v>
                </c:pt>
                <c:pt idx="95">
                  <c:v>3.2795721960887647E-4</c:v>
                </c:pt>
                <c:pt idx="96">
                  <c:v>-3.3311255867156664E-2</c:v>
                </c:pt>
                <c:pt idx="97">
                  <c:v>-2.8528473730199178E-2</c:v>
                </c:pt>
                <c:pt idx="98">
                  <c:v>-1.1013952868071719E-2</c:v>
                </c:pt>
                <c:pt idx="99">
                  <c:v>1.7855464182296998E-3</c:v>
                </c:pt>
                <c:pt idx="100">
                  <c:v>1.9300067280357158E-2</c:v>
                </c:pt>
                <c:pt idx="101">
                  <c:v>-2.1878087853525852E-2</c:v>
                </c:pt>
                <c:pt idx="102">
                  <c:v>-3.1136044911876937E-3</c:v>
                </c:pt>
                <c:pt idx="103">
                  <c:v>8.8425507263285574E-3</c:v>
                </c:pt>
                <c:pt idx="104">
                  <c:v>1.5492936603002327E-2</c:v>
                </c:pt>
                <c:pt idx="105">
                  <c:v>3.300745746513023E-2</c:v>
                </c:pt>
                <c:pt idx="106">
                  <c:v>5.8958501744652558E-2</c:v>
                </c:pt>
                <c:pt idx="107">
                  <c:v>2.7701688124286861E-2</c:v>
                </c:pt>
                <c:pt idx="108">
                  <c:v>2.3974672122056617E-2</c:v>
                </c:pt>
                <c:pt idx="109">
                  <c:v>2.3974672122056617E-2</c:v>
                </c:pt>
                <c:pt idx="110">
                  <c:v>-8.170697668753224E-3</c:v>
                </c:pt>
                <c:pt idx="111">
                  <c:v>4.5830454116249975E-2</c:v>
                </c:pt>
                <c:pt idx="112">
                  <c:v>1.0258686505957293E-2</c:v>
                </c:pt>
                <c:pt idx="113">
                  <c:v>-4.9355663607371092E-3</c:v>
                </c:pt>
                <c:pt idx="114">
                  <c:v>4.2415199547591875E-2</c:v>
                </c:pt>
                <c:pt idx="115">
                  <c:v>3.6743861240191578E-2</c:v>
                </c:pt>
                <c:pt idx="116">
                  <c:v>2.4900678685464861E-2</c:v>
                </c:pt>
                <c:pt idx="117">
                  <c:v>7.3861578233374026E-3</c:v>
                </c:pt>
                <c:pt idx="118">
                  <c:v>-1.0128363038790056E-2</c:v>
                </c:pt>
                <c:pt idx="119">
                  <c:v>-2.7642883900917514E-2</c:v>
                </c:pt>
                <c:pt idx="120">
                  <c:v>7.3861578233374026E-3</c:v>
                </c:pt>
                <c:pt idx="121">
                  <c:v>1.9229340378064119E-2</c:v>
                </c:pt>
                <c:pt idx="122">
                  <c:v>-7.8192382941826288E-3</c:v>
                </c:pt>
                <c:pt idx="123">
                  <c:v>2.7209803430072288E-2</c:v>
                </c:pt>
                <c:pt idx="124">
                  <c:v>-1.5571173715756892E-2</c:v>
                </c:pt>
                <c:pt idx="125">
                  <c:v>-1.5571173715756892E-2</c:v>
                </c:pt>
                <c:pt idx="126">
                  <c:v>-3.0298028203929128E-2</c:v>
                </c:pt>
                <c:pt idx="127">
                  <c:v>-1.5571173715756892E-2</c:v>
                </c:pt>
                <c:pt idx="128">
                  <c:v>-5.5793012118064755E-2</c:v>
                </c:pt>
                <c:pt idx="129">
                  <c:v>-2.0763970393809839E-2</c:v>
                </c:pt>
                <c:pt idx="130">
                  <c:v>-1.5571173715756892E-2</c:v>
                </c:pt>
                <c:pt idx="131">
                  <c:v>-3.8278491255937297E-2</c:v>
                </c:pt>
                <c:pt idx="132">
                  <c:v>-2.9963151896350571E-2</c:v>
                </c:pt>
                <c:pt idx="133">
                  <c:v>-1.2448631034223112E-2</c:v>
                </c:pt>
                <c:pt idx="134">
                  <c:v>-3.1420741094971394E-2</c:v>
                </c:pt>
                <c:pt idx="135">
                  <c:v>-1.2448631034223112E-2</c:v>
                </c:pt>
                <c:pt idx="136">
                  <c:v>-2.9963151896350571E-2</c:v>
                </c:pt>
                <c:pt idx="137">
                  <c:v>-3.6613537773024341E-2</c:v>
                </c:pt>
                <c:pt idx="138">
                  <c:v>1.2587591505499596E-3</c:v>
                </c:pt>
                <c:pt idx="139">
                  <c:v>1.7148195159366608E-3</c:v>
                </c:pt>
                <c:pt idx="140">
                  <c:v>1.7148195159366608E-3</c:v>
                </c:pt>
                <c:pt idx="141">
                  <c:v>1.7148195159366608E-3</c:v>
                </c:pt>
                <c:pt idx="142">
                  <c:v>2.7209803430072288E-2</c:v>
                </c:pt>
                <c:pt idx="143">
                  <c:v>-7.7740261925236531E-3</c:v>
                </c:pt>
                <c:pt idx="144">
                  <c:v>9.7404946696033612E-3</c:v>
                </c:pt>
                <c:pt idx="145">
                  <c:v>4.5476979915508586E-3</c:v>
                </c:pt>
                <c:pt idx="146">
                  <c:v>2.2062218853677873E-2</c:v>
                </c:pt>
                <c:pt idx="147">
                  <c:v>2.2062218853677873E-2</c:v>
                </c:pt>
                <c:pt idx="148">
                  <c:v>2.2062218853677873E-2</c:v>
                </c:pt>
                <c:pt idx="149">
                  <c:v>2.2062218853677873E-2</c:v>
                </c:pt>
                <c:pt idx="150">
                  <c:v>2.2062218853677873E-2</c:v>
                </c:pt>
                <c:pt idx="151">
                  <c:v>2.2062218853677873E-2</c:v>
                </c:pt>
                <c:pt idx="152">
                  <c:v>2.2062218853677873E-2</c:v>
                </c:pt>
                <c:pt idx="153">
                  <c:v>-7.7740261925236531E-3</c:v>
                </c:pt>
                <c:pt idx="154">
                  <c:v>1.4057129255496736E-2</c:v>
                </c:pt>
                <c:pt idx="155">
                  <c:v>1.4057129255496736E-2</c:v>
                </c:pt>
                <c:pt idx="156">
                  <c:v>-3.7257990805205754E-2</c:v>
                </c:pt>
                <c:pt idx="157">
                  <c:v>-3.7257990805205754E-2</c:v>
                </c:pt>
                <c:pt idx="158">
                  <c:v>-2.5403664999653408E-2</c:v>
                </c:pt>
                <c:pt idx="159">
                  <c:v>-1.9209339488366339E-2</c:v>
                </c:pt>
                <c:pt idx="160">
                  <c:v>-5.5800193929185227E-3</c:v>
                </c:pt>
                <c:pt idx="161">
                  <c:v>1.3601068890109591E-2</c:v>
                </c:pt>
                <c:pt idx="162">
                  <c:v>-1.6235176156091935E-2</c:v>
                </c:pt>
                <c:pt idx="163">
                  <c:v>1.3601068890109591E-2</c:v>
                </c:pt>
                <c:pt idx="164">
                  <c:v>1.3601068890109591E-2</c:v>
                </c:pt>
                <c:pt idx="165">
                  <c:v>-4.0563849015514464E-2</c:v>
                </c:pt>
                <c:pt idx="166">
                  <c:v>-4.0563849015514464E-2</c:v>
                </c:pt>
                <c:pt idx="167">
                  <c:v>-1.0727603969312938E-2</c:v>
                </c:pt>
                <c:pt idx="168">
                  <c:v>-4.0563849015514464E-2</c:v>
                </c:pt>
                <c:pt idx="169">
                  <c:v>-1.0727603969312938E-2</c:v>
                </c:pt>
                <c:pt idx="170">
                  <c:v>-1.0727603969312938E-2</c:v>
                </c:pt>
                <c:pt idx="171">
                  <c:v>-3.7257990805205754E-2</c:v>
                </c:pt>
                <c:pt idx="172">
                  <c:v>-2.9942566340865007E-2</c:v>
                </c:pt>
                <c:pt idx="173">
                  <c:v>3.0968553146353273E-3</c:v>
                </c:pt>
                <c:pt idx="174">
                  <c:v>-1.9844422420184582E-2</c:v>
                </c:pt>
                <c:pt idx="175">
                  <c:v>-1.9844422420184582E-2</c:v>
                </c:pt>
                <c:pt idx="176">
                  <c:v>-1.9844422420184582E-2</c:v>
                </c:pt>
                <c:pt idx="177">
                  <c:v>-3.9481571068599841E-2</c:v>
                </c:pt>
                <c:pt idx="178">
                  <c:v>5.0213661028325252E-2</c:v>
                </c:pt>
                <c:pt idx="179">
                  <c:v>-2.0300482785571727E-2</c:v>
                </c:pt>
                <c:pt idx="180">
                  <c:v>-3.735894328231204E-2</c:v>
                </c:pt>
                <c:pt idx="181">
                  <c:v>-4.8452224940706667E-2</c:v>
                </c:pt>
                <c:pt idx="182">
                  <c:v>-7.1159542480887072E-2</c:v>
                </c:pt>
                <c:pt idx="183">
                  <c:v>-2.7222124971540751E-2</c:v>
                </c:pt>
                <c:pt idx="184">
                  <c:v>-6.7713526780916578E-2</c:v>
                </c:pt>
                <c:pt idx="185">
                  <c:v>-6.7713526780916578E-2</c:v>
                </c:pt>
                <c:pt idx="186">
                  <c:v>-8.6110589724276654E-2</c:v>
                </c:pt>
                <c:pt idx="187">
                  <c:v>-7.3788865540202586E-2</c:v>
                </c:pt>
                <c:pt idx="188">
                  <c:v>-7.3788865540202586E-2</c:v>
                </c:pt>
                <c:pt idx="189">
                  <c:v>-0.1413654385692511</c:v>
                </c:pt>
                <c:pt idx="190">
                  <c:v>-0.17836751837675369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72-B640-BBAD-5D2CBB5CD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167632"/>
        <c:axId val="1252123216"/>
      </c:scatterChart>
      <c:valAx>
        <c:axId val="125216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Color:Red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2123216"/>
        <c:crosses val="autoZero"/>
        <c:crossBetween val="midCat"/>
      </c:valAx>
      <c:valAx>
        <c:axId val="1252123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21676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Color:White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1'!$T$2:$T$192</c:f>
              <c:numCache>
                <c:formatCode>General</c:formatCode>
                <c:ptCount val="191"/>
              </c:numCache>
            </c:numRef>
          </c:xVal>
          <c:yVal>
            <c:numRef>
              <c:f>'Model 1'!$C$40:$C$230</c:f>
              <c:numCache>
                <c:formatCode>General</c:formatCode>
                <c:ptCount val="191"/>
                <c:pt idx="0">
                  <c:v>1.4396792810058194</c:v>
                </c:pt>
                <c:pt idx="1">
                  <c:v>0.58274158310964097</c:v>
                </c:pt>
                <c:pt idx="2">
                  <c:v>0.28893929488295811</c:v>
                </c:pt>
                <c:pt idx="3">
                  <c:v>-2.4252191011004882</c:v>
                </c:pt>
                <c:pt idx="4">
                  <c:v>5.6195982322392979E-2</c:v>
                </c:pt>
                <c:pt idx="5">
                  <c:v>0.47688199241221696</c:v>
                </c:pt>
                <c:pt idx="6">
                  <c:v>0.42058795607686505</c:v>
                </c:pt>
                <c:pt idx="7">
                  <c:v>-0.57719995491530085</c:v>
                </c:pt>
                <c:pt idx="8">
                  <c:v>0.563144724243827</c:v>
                </c:pt>
                <c:pt idx="9">
                  <c:v>0.22424571482464728</c:v>
                </c:pt>
                <c:pt idx="10">
                  <c:v>0.13921491799649033</c:v>
                </c:pt>
                <c:pt idx="11">
                  <c:v>0.42164059252882069</c:v>
                </c:pt>
                <c:pt idx="12">
                  <c:v>0.40360190405182195</c:v>
                </c:pt>
                <c:pt idx="13">
                  <c:v>-0.15694463968604566</c:v>
                </c:pt>
                <c:pt idx="14">
                  <c:v>0.35850518285932509</c:v>
                </c:pt>
                <c:pt idx="15">
                  <c:v>0.34046649438232635</c:v>
                </c:pt>
                <c:pt idx="16">
                  <c:v>6.4702894632642227E-2</c:v>
                </c:pt>
                <c:pt idx="17">
                  <c:v>0.75287048858585237</c:v>
                </c:pt>
                <c:pt idx="18">
                  <c:v>-0.4347846734391112</c:v>
                </c:pt>
                <c:pt idx="19">
                  <c:v>0.1956767787022109</c:v>
                </c:pt>
                <c:pt idx="20">
                  <c:v>0.17763809022521215</c:v>
                </c:pt>
                <c:pt idx="21">
                  <c:v>0.43536300149789753</c:v>
                </c:pt>
                <c:pt idx="22">
                  <c:v>0.67643816785238542</c:v>
                </c:pt>
                <c:pt idx="23">
                  <c:v>0.4006745681027013</c:v>
                </c:pt>
                <c:pt idx="24">
                  <c:v>0.65839947937538668</c:v>
                </c:pt>
                <c:pt idx="25">
                  <c:v>0.9161243906480685</c:v>
                </c:pt>
                <c:pt idx="26">
                  <c:v>0.68995070147089166</c:v>
                </c:pt>
                <c:pt idx="27">
                  <c:v>0.66289266875539354</c:v>
                </c:pt>
                <c:pt idx="28">
                  <c:v>-4.1156696064781784E-2</c:v>
                </c:pt>
                <c:pt idx="29">
                  <c:v>0.46524313654305161</c:v>
                </c:pt>
                <c:pt idx="30">
                  <c:v>0.17005190475757104</c:v>
                </c:pt>
                <c:pt idx="31">
                  <c:v>0.45622379230455223</c:v>
                </c:pt>
                <c:pt idx="32">
                  <c:v>0.46524313654305161</c:v>
                </c:pt>
                <c:pt idx="33">
                  <c:v>0.45622379230455223</c:v>
                </c:pt>
                <c:pt idx="34">
                  <c:v>3.0998057843213189E-2</c:v>
                </c:pt>
                <c:pt idx="35">
                  <c:v>0.25264559216190463</c:v>
                </c:pt>
                <c:pt idx="36">
                  <c:v>-6.8214728780276346E-2</c:v>
                </c:pt>
                <c:pt idx="37">
                  <c:v>1.3103447714386149</c:v>
                </c:pt>
                <c:pt idx="38">
                  <c:v>0.50839564076658306</c:v>
                </c:pt>
                <c:pt idx="39">
                  <c:v>0.51959295590944166</c:v>
                </c:pt>
                <c:pt idx="40">
                  <c:v>1.8048003051326589E-2</c:v>
                </c:pt>
                <c:pt idx="41">
                  <c:v>9.0286588128307699E-3</c:v>
                </c:pt>
                <c:pt idx="42">
                  <c:v>-3.6068062379669641E-2</c:v>
                </c:pt>
                <c:pt idx="43">
                  <c:v>0.4369902975089488</c:v>
                </c:pt>
                <c:pt idx="44">
                  <c:v>-0.90565020672023167</c:v>
                </c:pt>
                <c:pt idx="45">
                  <c:v>0.46721504280451853</c:v>
                </c:pt>
                <c:pt idx="46">
                  <c:v>-7.5292812456350333E-2</c:v>
                </c:pt>
                <c:pt idx="47">
                  <c:v>0.54667277681253523</c:v>
                </c:pt>
                <c:pt idx="48">
                  <c:v>0.27090917706285111</c:v>
                </c:pt>
                <c:pt idx="49">
                  <c:v>0.26188983282435174</c:v>
                </c:pt>
                <c:pt idx="50">
                  <c:v>0.243851144347353</c:v>
                </c:pt>
                <c:pt idx="51">
                  <c:v>-0.57442031066319998</c:v>
                </c:pt>
                <c:pt idx="52">
                  <c:v>0.43690925866756203</c:v>
                </c:pt>
                <c:pt idx="53">
                  <c:v>-0.49992251787101694</c:v>
                </c:pt>
                <c:pt idx="54">
                  <c:v>-7.1213388999705529E-2</c:v>
                </c:pt>
                <c:pt idx="55">
                  <c:v>-8.9252077476704272E-2</c:v>
                </c:pt>
                <c:pt idx="56">
                  <c:v>5.2937722833966916E-2</c:v>
                </c:pt>
                <c:pt idx="57">
                  <c:v>4.3918378595467544E-2</c:v>
                </c:pt>
                <c:pt idx="58">
                  <c:v>0.30021013109729466</c:v>
                </c:pt>
                <c:pt idx="59">
                  <c:v>0.184371794333682</c:v>
                </c:pt>
                <c:pt idx="60">
                  <c:v>-0.21624948641811415</c:v>
                </c:pt>
                <c:pt idx="61">
                  <c:v>0.80802955296296375</c:v>
                </c:pt>
                <c:pt idx="62">
                  <c:v>0.79901020872446438</c:v>
                </c:pt>
                <c:pt idx="63">
                  <c:v>-0.22029637512260081</c:v>
                </c:pt>
                <c:pt idx="64">
                  <c:v>-4.3776207695447766E-2</c:v>
                </c:pt>
                <c:pt idx="65">
                  <c:v>-5.2795551933947138E-2</c:v>
                </c:pt>
                <c:pt idx="66">
                  <c:v>-4.3776207695447766E-2</c:v>
                </c:pt>
                <c:pt idx="67">
                  <c:v>-7.0834240410945881E-2</c:v>
                </c:pt>
                <c:pt idx="68">
                  <c:v>0.21394870357723761</c:v>
                </c:pt>
                <c:pt idx="69">
                  <c:v>-7.9853584649445253E-2</c:v>
                </c:pt>
                <c:pt idx="70">
                  <c:v>0.51216125328942397</c:v>
                </c:pt>
                <c:pt idx="71">
                  <c:v>0.29317858475476655</c:v>
                </c:pt>
                <c:pt idx="72">
                  <c:v>0.2581747448254994</c:v>
                </c:pt>
                <c:pt idx="73">
                  <c:v>-0.40979724304067844</c:v>
                </c:pt>
                <c:pt idx="74">
                  <c:v>0.29172907090734057</c:v>
                </c:pt>
                <c:pt idx="75">
                  <c:v>0.52791430163639319</c:v>
                </c:pt>
                <c:pt idx="76">
                  <c:v>0.2403679884349792</c:v>
                </c:pt>
                <c:pt idx="77">
                  <c:v>3.6759142593290051E-2</c:v>
                </c:pt>
                <c:pt idx="78">
                  <c:v>0.27018939036370782</c:v>
                </c:pt>
                <c:pt idx="79">
                  <c:v>0.54263356243931149</c:v>
                </c:pt>
                <c:pt idx="80">
                  <c:v>-1.7912981298554342E-2</c:v>
                </c:pt>
                <c:pt idx="81">
                  <c:v>-4.4971014014052457E-2</c:v>
                </c:pt>
                <c:pt idx="82">
                  <c:v>0.1947152087816324</c:v>
                </c:pt>
                <c:pt idx="83">
                  <c:v>-8.1048390968049944E-2</c:v>
                </c:pt>
                <c:pt idx="84">
                  <c:v>0.13575630666225003</c:v>
                </c:pt>
                <c:pt idx="85">
                  <c:v>0.12673696242375065</c:v>
                </c:pt>
                <c:pt idx="86">
                  <c:v>-0.14902663732593524</c:v>
                </c:pt>
                <c:pt idx="87">
                  <c:v>5.3231977639400796E-2</c:v>
                </c:pt>
                <c:pt idx="88">
                  <c:v>-0.21105213446015014</c:v>
                </c:pt>
                <c:pt idx="89">
                  <c:v>0.37116496263245935</c:v>
                </c:pt>
                <c:pt idx="90">
                  <c:v>0.21456480967441394</c:v>
                </c:pt>
                <c:pt idx="91">
                  <c:v>6.8343330167280669E-2</c:v>
                </c:pt>
                <c:pt idx="92">
                  <c:v>4.1285297451782554E-2</c:v>
                </c:pt>
                <c:pt idx="93">
                  <c:v>1.422726473628444E-2</c:v>
                </c:pt>
                <c:pt idx="94">
                  <c:v>-8.1129429809436715E-2</c:v>
                </c:pt>
                <c:pt idx="95">
                  <c:v>-9.0148774047936087E-2</c:v>
                </c:pt>
                <c:pt idx="96">
                  <c:v>-0.59827142171520364</c:v>
                </c:pt>
                <c:pt idx="97">
                  <c:v>-0.43146654242993066</c:v>
                </c:pt>
                <c:pt idx="98">
                  <c:v>-0.17374163115724528</c:v>
                </c:pt>
                <c:pt idx="99">
                  <c:v>8.6382018644279412E-2</c:v>
                </c:pt>
                <c:pt idx="100">
                  <c:v>0.31704889720146312</c:v>
                </c:pt>
                <c:pt idx="101">
                  <c:v>-0.34268623838181611</c:v>
                </c:pt>
                <c:pt idx="102">
                  <c:v>-9.7421108448919824E-2</c:v>
                </c:pt>
                <c:pt idx="103">
                  <c:v>0.15005571236231496</c:v>
                </c:pt>
                <c:pt idx="104">
                  <c:v>0.25687470488742825</c:v>
                </c:pt>
                <c:pt idx="105">
                  <c:v>0.53263830463711237</c:v>
                </c:pt>
                <c:pt idx="106">
                  <c:v>0.90087111455316204</c:v>
                </c:pt>
                <c:pt idx="107">
                  <c:v>0.40784119392362861</c:v>
                </c:pt>
                <c:pt idx="108">
                  <c:v>0.34759117540476758</c:v>
                </c:pt>
                <c:pt idx="109">
                  <c:v>0.32955248692776884</c:v>
                </c:pt>
                <c:pt idx="110">
                  <c:v>-0.19925158485416006</c:v>
                </c:pt>
                <c:pt idx="111">
                  <c:v>0.64884127208511622</c:v>
                </c:pt>
                <c:pt idx="112">
                  <c:v>0.28682437989617071</c:v>
                </c:pt>
                <c:pt idx="113">
                  <c:v>-0.16183236327840689</c:v>
                </c:pt>
                <c:pt idx="114">
                  <c:v>0.58846084537425725</c:v>
                </c:pt>
                <c:pt idx="115">
                  <c:v>0.51455251722306983</c:v>
                </c:pt>
                <c:pt idx="116">
                  <c:v>0.34935616336776576</c:v>
                </c:pt>
                <c:pt idx="117">
                  <c:v>5.5553875141082898E-2</c:v>
                </c:pt>
                <c:pt idx="118">
                  <c:v>-0.23824841308559819</c:v>
                </c:pt>
                <c:pt idx="119">
                  <c:v>-0.46949683243197882</c:v>
                </c:pt>
                <c:pt idx="120">
                  <c:v>5.4972334351891305E-2</c:v>
                </c:pt>
                <c:pt idx="121">
                  <c:v>0.23878891747338749</c:v>
                </c:pt>
                <c:pt idx="122">
                  <c:v>5.8951532734923262E-2</c:v>
                </c:pt>
                <c:pt idx="123">
                  <c:v>0.52028528984929601</c:v>
                </c:pt>
                <c:pt idx="124">
                  <c:v>-0.23313003731037263</c:v>
                </c:pt>
                <c:pt idx="125">
                  <c:v>-0.242149381548872</c:v>
                </c:pt>
                <c:pt idx="126">
                  <c:v>-0.43966974814930282</c:v>
                </c:pt>
                <c:pt idx="127">
                  <c:v>-0.26920741426437012</c:v>
                </c:pt>
                <c:pt idx="128">
                  <c:v>-0.86165482740612376</c:v>
                </c:pt>
                <c:pt idx="129">
                  <c:v>-0.33718566062225186</c:v>
                </c:pt>
                <c:pt idx="130">
                  <c:v>-0.28724610274136886</c:v>
                </c:pt>
                <c:pt idx="131">
                  <c:v>-0.62196860461043713</c:v>
                </c:pt>
                <c:pt idx="132">
                  <c:v>-0.4406760140712187</c:v>
                </c:pt>
                <c:pt idx="133">
                  <c:v>-0.18295110279853688</c:v>
                </c:pt>
                <c:pt idx="134">
                  <c:v>-0.60818746252493483</c:v>
                </c:pt>
                <c:pt idx="135">
                  <c:v>-0.16491241432153814</c:v>
                </c:pt>
                <c:pt idx="136">
                  <c:v>-0.4406760140712187</c:v>
                </c:pt>
                <c:pt idx="137">
                  <c:v>-0.5745530393118301</c:v>
                </c:pt>
                <c:pt idx="138">
                  <c:v>3.263830463711237E-2</c:v>
                </c:pt>
                <c:pt idx="139">
                  <c:v>-2.1113964703655341E-2</c:v>
                </c:pt>
                <c:pt idx="140">
                  <c:v>-7.5230030134651571E-2</c:v>
                </c:pt>
                <c:pt idx="141">
                  <c:v>-8.4249374373150943E-2</c:v>
                </c:pt>
                <c:pt idx="142">
                  <c:v>0.5834359702275087</c:v>
                </c:pt>
                <c:pt idx="143">
                  <c:v>-0.10731210340273556</c:v>
                </c:pt>
                <c:pt idx="144">
                  <c:v>0.15041280786994804</c:v>
                </c:pt>
                <c:pt idx="145">
                  <c:v>9.1453905750563891E-2</c:v>
                </c:pt>
                <c:pt idx="146">
                  <c:v>0.34917881702324749</c:v>
                </c:pt>
                <c:pt idx="147">
                  <c:v>0.33114012854624875</c:v>
                </c:pt>
                <c:pt idx="148">
                  <c:v>0.32212078430774937</c:v>
                </c:pt>
                <c:pt idx="149">
                  <c:v>0.30408209583075063</c:v>
                </c:pt>
                <c:pt idx="150">
                  <c:v>0.29506275159225126</c:v>
                </c:pt>
                <c:pt idx="151">
                  <c:v>0.28604340735375189</c:v>
                </c:pt>
                <c:pt idx="152">
                  <c:v>0.27702406311525252</c:v>
                </c:pt>
                <c:pt idx="153">
                  <c:v>-0.20652489002622865</c:v>
                </c:pt>
                <c:pt idx="154">
                  <c:v>0.15618057671894903</c:v>
                </c:pt>
                <c:pt idx="155">
                  <c:v>0.14716123248044966</c:v>
                </c:pt>
                <c:pt idx="156">
                  <c:v>-0.55418677097920543</c:v>
                </c:pt>
                <c:pt idx="157">
                  <c:v>-0.57280700024539932</c:v>
                </c:pt>
                <c:pt idx="158">
                  <c:v>-0.43542678062041773</c:v>
                </c:pt>
                <c:pt idx="159">
                  <c:v>-0.25957634197108881</c:v>
                </c:pt>
                <c:pt idx="160">
                  <c:v>-0.10814822968533733</c:v>
                </c:pt>
                <c:pt idx="161">
                  <c:v>0.19873553091685991</c:v>
                </c:pt>
                <c:pt idx="162">
                  <c:v>-0.28481342222462303</c:v>
                </c:pt>
                <c:pt idx="163">
                  <c:v>0.18069684243986117</c:v>
                </c:pt>
                <c:pt idx="164">
                  <c:v>0.15363880972436306</c:v>
                </c:pt>
                <c:pt idx="165">
                  <c:v>-0.5622153822102387</c:v>
                </c:pt>
                <c:pt idx="166">
                  <c:v>-0.58927341492573682</c:v>
                </c:pt>
                <c:pt idx="167">
                  <c:v>-0.11474380602275502</c:v>
                </c:pt>
                <c:pt idx="168">
                  <c:v>-0.63437013611823367</c:v>
                </c:pt>
                <c:pt idx="169">
                  <c:v>-0.18689855993075</c:v>
                </c:pt>
                <c:pt idx="170">
                  <c:v>-0.23199528112324685</c:v>
                </c:pt>
                <c:pt idx="171">
                  <c:v>-0.55476831176840058</c:v>
                </c:pt>
                <c:pt idx="172">
                  <c:v>-0.45530610846777542</c:v>
                </c:pt>
                <c:pt idx="173">
                  <c:v>3.73810426985699E-3</c:v>
                </c:pt>
                <c:pt idx="174">
                  <c:v>-0.32578073480405223</c:v>
                </c:pt>
                <c:pt idx="175">
                  <c:v>-0.3348000790425516</c:v>
                </c:pt>
                <c:pt idx="176">
                  <c:v>-0.36185811175804972</c:v>
                </c:pt>
                <c:pt idx="177">
                  <c:v>-0.6171675739238367</c:v>
                </c:pt>
                <c:pt idx="178">
                  <c:v>0.82295192617637092</c:v>
                </c:pt>
                <c:pt idx="179">
                  <c:v>-0.28322578060614134</c:v>
                </c:pt>
                <c:pt idx="180">
                  <c:v>-0.63979968241209129</c:v>
                </c:pt>
                <c:pt idx="181">
                  <c:v>-0.83969716794731575</c:v>
                </c:pt>
                <c:pt idx="182">
                  <c:v>-1.0637876560069</c:v>
                </c:pt>
                <c:pt idx="183">
                  <c:v>-0.4458704925133059</c:v>
                </c:pt>
                <c:pt idx="184">
                  <c:v>-0.95493375704394268</c:v>
                </c:pt>
                <c:pt idx="185">
                  <c:v>-0.96395310128244205</c:v>
                </c:pt>
                <c:pt idx="186">
                  <c:v>-1.0052761204769016</c:v>
                </c:pt>
                <c:pt idx="187">
                  <c:v>-1.0590364792928693</c:v>
                </c:pt>
                <c:pt idx="188">
                  <c:v>-1.0680558235313686</c:v>
                </c:pt>
                <c:pt idx="189">
                  <c:v>-2.0086860263847122</c:v>
                </c:pt>
                <c:pt idx="190">
                  <c:v>-2.4042733846304358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EB-DF49-A393-3A49803C6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634240"/>
        <c:axId val="1238635920"/>
      </c:scatterChart>
      <c:valAx>
        <c:axId val="123863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Color:White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8635920"/>
        <c:crosses val="autoZero"/>
        <c:crossBetween val="midCat"/>
      </c:valAx>
      <c:valAx>
        <c:axId val="1238635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86342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AlcoholPercentage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7'!$Y$2:$Y$192</c:f>
              <c:numCache>
                <c:formatCode>General</c:formatCode>
                <c:ptCount val="191"/>
              </c:numCache>
            </c:numRef>
          </c:xVal>
          <c:yVal>
            <c:numRef>
              <c:f>'Model 7'!$C$31:$C$221</c:f>
              <c:numCache>
                <c:formatCode>General</c:formatCode>
                <c:ptCount val="191"/>
                <c:pt idx="0">
                  <c:v>7.9868917071374668E-2</c:v>
                </c:pt>
                <c:pt idx="1">
                  <c:v>3.4183519242551252E-2</c:v>
                </c:pt>
                <c:pt idx="2">
                  <c:v>1.6668998380423794E-2</c:v>
                </c:pt>
                <c:pt idx="3">
                  <c:v>-0.15624103441308757</c:v>
                </c:pt>
                <c:pt idx="4">
                  <c:v>3.0978158091428121E-3</c:v>
                </c:pt>
                <c:pt idx="5">
                  <c:v>2.908171807633142E-2</c:v>
                </c:pt>
                <c:pt idx="6">
                  <c:v>2.908171807633142E-2</c:v>
                </c:pt>
                <c:pt idx="7">
                  <c:v>-3.7376928588745084E-2</c:v>
                </c:pt>
                <c:pt idx="8">
                  <c:v>2.9126930177990396E-2</c:v>
                </c:pt>
                <c:pt idx="9">
                  <c:v>1.1612409315862493E-2</c:v>
                </c:pt>
                <c:pt idx="10">
                  <c:v>9.4181203079024556E-5</c:v>
                </c:pt>
                <c:pt idx="11">
                  <c:v>2.2710503231426316E-2</c:v>
                </c:pt>
                <c:pt idx="12">
                  <c:v>2.2710503231426316E-2</c:v>
                </c:pt>
                <c:pt idx="13">
                  <c:v>-1.2318538492828601E-2</c:v>
                </c:pt>
                <c:pt idx="14">
                  <c:v>2.2710503231426316E-2</c:v>
                </c:pt>
                <c:pt idx="15">
                  <c:v>2.2710503231426316E-2</c:v>
                </c:pt>
                <c:pt idx="16">
                  <c:v>5.1959823692988572E-3</c:v>
                </c:pt>
                <c:pt idx="17">
                  <c:v>4.8332999168847923E-2</c:v>
                </c:pt>
                <c:pt idx="18">
                  <c:v>-2.5889721064109583E-2</c:v>
                </c:pt>
                <c:pt idx="19">
                  <c:v>4.6060484090979514E-3</c:v>
                </c:pt>
                <c:pt idx="20">
                  <c:v>4.6060484090979514E-3</c:v>
                </c:pt>
                <c:pt idx="21">
                  <c:v>2.212056927122541E-2</c:v>
                </c:pt>
                <c:pt idx="22">
                  <c:v>3.9133817666307191E-2</c:v>
                </c:pt>
                <c:pt idx="23">
                  <c:v>2.1619296804179733E-2</c:v>
                </c:pt>
                <c:pt idx="24">
                  <c:v>3.9133817666307191E-2</c:v>
                </c:pt>
                <c:pt idx="25">
                  <c:v>5.664833852843465E-2</c:v>
                </c:pt>
                <c:pt idx="26">
                  <c:v>3.9996496463119868E-2</c:v>
                </c:pt>
                <c:pt idx="27">
                  <c:v>3.9996496463119868E-2</c:v>
                </c:pt>
                <c:pt idx="28">
                  <c:v>9.4181203079024556E-5</c:v>
                </c:pt>
                <c:pt idx="29">
                  <c:v>3.1025842591013042E-2</c:v>
                </c:pt>
                <c:pt idx="30">
                  <c:v>1.4012594195931261E-2</c:v>
                </c:pt>
                <c:pt idx="31">
                  <c:v>3.1025842591013042E-2</c:v>
                </c:pt>
                <c:pt idx="32">
                  <c:v>3.1025842591013042E-2</c:v>
                </c:pt>
                <c:pt idx="33">
                  <c:v>3.1025842591013042E-2</c:v>
                </c:pt>
                <c:pt idx="34">
                  <c:v>9.4181203079024556E-5</c:v>
                </c:pt>
                <c:pt idx="35">
                  <c:v>1.7608702065206483E-2</c:v>
                </c:pt>
                <c:pt idx="36">
                  <c:v>9.4181203079024556E-5</c:v>
                </c:pt>
                <c:pt idx="37">
                  <c:v>8.0787367893604856E-2</c:v>
                </c:pt>
                <c:pt idx="38">
                  <c:v>3.5782747354339506E-2</c:v>
                </c:pt>
                <c:pt idx="39">
                  <c:v>3.5782747354339506E-2</c:v>
                </c:pt>
                <c:pt idx="40">
                  <c:v>1.3939330473800027E-4</c:v>
                </c:pt>
                <c:pt idx="41">
                  <c:v>1.3939330473800027E-4</c:v>
                </c:pt>
                <c:pt idx="42">
                  <c:v>1.3939330473800027E-4</c:v>
                </c:pt>
                <c:pt idx="43">
                  <c:v>2.9434662403449607E-2</c:v>
                </c:pt>
                <c:pt idx="44">
                  <c:v>-5.9686022504637393E-2</c:v>
                </c:pt>
                <c:pt idx="45">
                  <c:v>2.8455614834177023E-2</c:v>
                </c:pt>
                <c:pt idx="46">
                  <c:v>-6.5734268900778936E-3</c:v>
                </c:pt>
                <c:pt idx="47">
                  <c:v>3.5994556881294049E-2</c:v>
                </c:pt>
                <c:pt idx="48">
                  <c:v>1.848003601916659E-2</c:v>
                </c:pt>
                <c:pt idx="49">
                  <c:v>1.848003601916659E-2</c:v>
                </c:pt>
                <c:pt idx="50">
                  <c:v>1.848003601916659E-2</c:v>
                </c:pt>
                <c:pt idx="51">
                  <c:v>-3.4063526567215785E-2</c:v>
                </c:pt>
                <c:pt idx="52">
                  <c:v>3.1099615886362564E-2</c:v>
                </c:pt>
                <c:pt idx="53">
                  <c:v>-3.8547686493930478E-2</c:v>
                </c:pt>
                <c:pt idx="54">
                  <c:v>-2.5395972004029765E-3</c:v>
                </c:pt>
                <c:pt idx="55">
                  <c:v>-2.5395972004029765E-3</c:v>
                </c:pt>
                <c:pt idx="56">
                  <c:v>7.4359816146074564E-3</c:v>
                </c:pt>
                <c:pt idx="57">
                  <c:v>7.4359816146074564E-3</c:v>
                </c:pt>
                <c:pt idx="58">
                  <c:v>1.5543956689901606E-2</c:v>
                </c:pt>
                <c:pt idx="59">
                  <c:v>8.8935708132278357E-3</c:v>
                </c:pt>
                <c:pt idx="60">
                  <c:v>-1.5271335925572949E-2</c:v>
                </c:pt>
                <c:pt idx="61">
                  <c:v>5.0071725947110846E-2</c:v>
                </c:pt>
                <c:pt idx="62">
                  <c:v>5.0071725947110846E-2</c:v>
                </c:pt>
                <c:pt idx="63">
                  <c:v>-1.224426108447485E-2</c:v>
                </c:pt>
                <c:pt idx="64">
                  <c:v>1.172879441331709E-3</c:v>
                </c:pt>
                <c:pt idx="65">
                  <c:v>1.172879441331709E-3</c:v>
                </c:pt>
                <c:pt idx="66">
                  <c:v>1.172879441331709E-3</c:v>
                </c:pt>
                <c:pt idx="67">
                  <c:v>1.172879441331709E-3</c:v>
                </c:pt>
                <c:pt idx="68">
                  <c:v>1.8687400303459167E-2</c:v>
                </c:pt>
                <c:pt idx="69">
                  <c:v>1.172879441331709E-3</c:v>
                </c:pt>
                <c:pt idx="70">
                  <c:v>3.5766029250860143E-2</c:v>
                </c:pt>
                <c:pt idx="71">
                  <c:v>2.3444305066785631E-2</c:v>
                </c:pt>
                <c:pt idx="72">
                  <c:v>1.0188745415097511E-2</c:v>
                </c:pt>
                <c:pt idx="73">
                  <c:v>-2.9713569844943333E-2</c:v>
                </c:pt>
                <c:pt idx="74">
                  <c:v>2.2600960998000463E-2</c:v>
                </c:pt>
                <c:pt idx="75">
                  <c:v>3.9134856137917673E-2</c:v>
                </c:pt>
                <c:pt idx="76">
                  <c:v>2.0162746077169835E-2</c:v>
                </c:pt>
                <c:pt idx="77">
                  <c:v>2.6482252150423768E-3</c:v>
                </c:pt>
                <c:pt idx="78">
                  <c:v>2.1620335275790215E-2</c:v>
                </c:pt>
                <c:pt idx="79">
                  <c:v>3.3692045460950837E-2</c:v>
                </c:pt>
                <c:pt idx="80">
                  <c:v>-1.3369962633040799E-3</c:v>
                </c:pt>
                <c:pt idx="81">
                  <c:v>-1.3369962633040799E-3</c:v>
                </c:pt>
                <c:pt idx="82">
                  <c:v>1.6177524598823378E-2</c:v>
                </c:pt>
                <c:pt idx="83">
                  <c:v>-1.3369962633040799E-3</c:v>
                </c:pt>
                <c:pt idx="84">
                  <c:v>1.0984727920770432E-2</c:v>
                </c:pt>
                <c:pt idx="85">
                  <c:v>1.0984727920770432E-2</c:v>
                </c:pt>
                <c:pt idx="86">
                  <c:v>-6.5297929413570266E-3</c:v>
                </c:pt>
                <c:pt idx="87">
                  <c:v>2.8767528454762825E-3</c:v>
                </c:pt>
                <c:pt idx="88">
                  <c:v>-1.2291622647587097E-2</c:v>
                </c:pt>
                <c:pt idx="89">
                  <c:v>1.9300067280357158E-2</c:v>
                </c:pt>
                <c:pt idx="90">
                  <c:v>9.7660094702378686E-3</c:v>
                </c:pt>
                <c:pt idx="91">
                  <c:v>1.7855464182296998E-3</c:v>
                </c:pt>
                <c:pt idx="92">
                  <c:v>1.7855464182296998E-3</c:v>
                </c:pt>
                <c:pt idx="93">
                  <c:v>1.7855464182296998E-3</c:v>
                </c:pt>
                <c:pt idx="94">
                  <c:v>3.2795721960887647E-4</c:v>
                </c:pt>
                <c:pt idx="95">
                  <c:v>3.2795721960887647E-4</c:v>
                </c:pt>
                <c:pt idx="96">
                  <c:v>-3.3311255867156664E-2</c:v>
                </c:pt>
                <c:pt idx="97">
                  <c:v>-2.8528473730199178E-2</c:v>
                </c:pt>
                <c:pt idx="98">
                  <c:v>-1.1013952868071719E-2</c:v>
                </c:pt>
                <c:pt idx="99">
                  <c:v>1.7855464182296998E-3</c:v>
                </c:pt>
                <c:pt idx="100">
                  <c:v>1.9300067280357158E-2</c:v>
                </c:pt>
                <c:pt idx="101">
                  <c:v>-2.1878087853525852E-2</c:v>
                </c:pt>
                <c:pt idx="102">
                  <c:v>-3.1136044911876937E-3</c:v>
                </c:pt>
                <c:pt idx="103">
                  <c:v>8.8425507263285574E-3</c:v>
                </c:pt>
                <c:pt idx="104">
                  <c:v>1.5492936603002327E-2</c:v>
                </c:pt>
                <c:pt idx="105">
                  <c:v>3.300745746513023E-2</c:v>
                </c:pt>
                <c:pt idx="106">
                  <c:v>5.8958501744652558E-2</c:v>
                </c:pt>
                <c:pt idx="107">
                  <c:v>2.7701688124286861E-2</c:v>
                </c:pt>
                <c:pt idx="108">
                  <c:v>2.3974672122056617E-2</c:v>
                </c:pt>
                <c:pt idx="109">
                  <c:v>2.3974672122056617E-2</c:v>
                </c:pt>
                <c:pt idx="110">
                  <c:v>-8.170697668753224E-3</c:v>
                </c:pt>
                <c:pt idx="111">
                  <c:v>4.5830454116249975E-2</c:v>
                </c:pt>
                <c:pt idx="112">
                  <c:v>1.0258686505957293E-2</c:v>
                </c:pt>
                <c:pt idx="113">
                  <c:v>-4.9355663607371092E-3</c:v>
                </c:pt>
                <c:pt idx="114">
                  <c:v>4.2415199547591875E-2</c:v>
                </c:pt>
                <c:pt idx="115">
                  <c:v>3.6743861240191578E-2</c:v>
                </c:pt>
                <c:pt idx="116">
                  <c:v>2.4900678685464861E-2</c:v>
                </c:pt>
                <c:pt idx="117">
                  <c:v>7.3861578233374026E-3</c:v>
                </c:pt>
                <c:pt idx="118">
                  <c:v>-1.0128363038790056E-2</c:v>
                </c:pt>
                <c:pt idx="119">
                  <c:v>-2.7642883900917514E-2</c:v>
                </c:pt>
                <c:pt idx="120">
                  <c:v>7.3861578233374026E-3</c:v>
                </c:pt>
                <c:pt idx="121">
                  <c:v>1.9229340378064119E-2</c:v>
                </c:pt>
                <c:pt idx="122">
                  <c:v>-7.8192382941826288E-3</c:v>
                </c:pt>
                <c:pt idx="123">
                  <c:v>2.7209803430072288E-2</c:v>
                </c:pt>
                <c:pt idx="124">
                  <c:v>-1.5571173715756892E-2</c:v>
                </c:pt>
                <c:pt idx="125">
                  <c:v>-1.5571173715756892E-2</c:v>
                </c:pt>
                <c:pt idx="126">
                  <c:v>-3.0298028203929128E-2</c:v>
                </c:pt>
                <c:pt idx="127">
                  <c:v>-1.5571173715756892E-2</c:v>
                </c:pt>
                <c:pt idx="128">
                  <c:v>-5.5793012118064755E-2</c:v>
                </c:pt>
                <c:pt idx="129">
                  <c:v>-2.0763970393809839E-2</c:v>
                </c:pt>
                <c:pt idx="130">
                  <c:v>-1.5571173715756892E-2</c:v>
                </c:pt>
                <c:pt idx="131">
                  <c:v>-3.8278491255937297E-2</c:v>
                </c:pt>
                <c:pt idx="132">
                  <c:v>-2.9963151896350571E-2</c:v>
                </c:pt>
                <c:pt idx="133">
                  <c:v>-1.2448631034223112E-2</c:v>
                </c:pt>
                <c:pt idx="134">
                  <c:v>-3.1420741094971394E-2</c:v>
                </c:pt>
                <c:pt idx="135">
                  <c:v>-1.2448631034223112E-2</c:v>
                </c:pt>
                <c:pt idx="136">
                  <c:v>-2.9963151896350571E-2</c:v>
                </c:pt>
                <c:pt idx="137">
                  <c:v>-3.6613537773024341E-2</c:v>
                </c:pt>
                <c:pt idx="138">
                  <c:v>1.2587591505499596E-3</c:v>
                </c:pt>
                <c:pt idx="139">
                  <c:v>1.7148195159366608E-3</c:v>
                </c:pt>
                <c:pt idx="140">
                  <c:v>1.7148195159366608E-3</c:v>
                </c:pt>
                <c:pt idx="141">
                  <c:v>1.7148195159366608E-3</c:v>
                </c:pt>
                <c:pt idx="142">
                  <c:v>2.7209803430072288E-2</c:v>
                </c:pt>
                <c:pt idx="143">
                  <c:v>-7.7740261925236531E-3</c:v>
                </c:pt>
                <c:pt idx="144">
                  <c:v>9.7404946696033612E-3</c:v>
                </c:pt>
                <c:pt idx="145">
                  <c:v>4.5476979915508586E-3</c:v>
                </c:pt>
                <c:pt idx="146">
                  <c:v>2.2062218853677873E-2</c:v>
                </c:pt>
                <c:pt idx="147">
                  <c:v>2.2062218853677873E-2</c:v>
                </c:pt>
                <c:pt idx="148">
                  <c:v>2.2062218853677873E-2</c:v>
                </c:pt>
                <c:pt idx="149">
                  <c:v>2.2062218853677873E-2</c:v>
                </c:pt>
                <c:pt idx="150">
                  <c:v>2.2062218853677873E-2</c:v>
                </c:pt>
                <c:pt idx="151">
                  <c:v>2.2062218853677873E-2</c:v>
                </c:pt>
                <c:pt idx="152">
                  <c:v>2.2062218853677873E-2</c:v>
                </c:pt>
                <c:pt idx="153">
                  <c:v>-7.7740261925236531E-3</c:v>
                </c:pt>
                <c:pt idx="154">
                  <c:v>1.4057129255496736E-2</c:v>
                </c:pt>
                <c:pt idx="155">
                  <c:v>1.4057129255496736E-2</c:v>
                </c:pt>
                <c:pt idx="156">
                  <c:v>-3.7257990805205754E-2</c:v>
                </c:pt>
                <c:pt idx="157">
                  <c:v>-3.7257990805205754E-2</c:v>
                </c:pt>
                <c:pt idx="158">
                  <c:v>-2.5403664999653408E-2</c:v>
                </c:pt>
                <c:pt idx="159">
                  <c:v>-1.9209339488366339E-2</c:v>
                </c:pt>
                <c:pt idx="160">
                  <c:v>-5.5800193929185227E-3</c:v>
                </c:pt>
                <c:pt idx="161">
                  <c:v>1.3601068890109591E-2</c:v>
                </c:pt>
                <c:pt idx="162">
                  <c:v>-1.6235176156091935E-2</c:v>
                </c:pt>
                <c:pt idx="163">
                  <c:v>1.3601068890109591E-2</c:v>
                </c:pt>
                <c:pt idx="164">
                  <c:v>1.3601068890109591E-2</c:v>
                </c:pt>
                <c:pt idx="165">
                  <c:v>-4.0563849015514464E-2</c:v>
                </c:pt>
                <c:pt idx="166">
                  <c:v>-4.0563849015514464E-2</c:v>
                </c:pt>
                <c:pt idx="167">
                  <c:v>-1.0727603969312938E-2</c:v>
                </c:pt>
                <c:pt idx="168">
                  <c:v>-4.0563849015514464E-2</c:v>
                </c:pt>
                <c:pt idx="169">
                  <c:v>-1.0727603969312938E-2</c:v>
                </c:pt>
                <c:pt idx="170">
                  <c:v>-1.0727603969312938E-2</c:v>
                </c:pt>
                <c:pt idx="171">
                  <c:v>-3.7257990805205754E-2</c:v>
                </c:pt>
                <c:pt idx="172">
                  <c:v>-2.9942566340865007E-2</c:v>
                </c:pt>
                <c:pt idx="173">
                  <c:v>3.0968553146353273E-3</c:v>
                </c:pt>
                <c:pt idx="174">
                  <c:v>-1.9844422420184582E-2</c:v>
                </c:pt>
                <c:pt idx="175">
                  <c:v>-1.9844422420184582E-2</c:v>
                </c:pt>
                <c:pt idx="176">
                  <c:v>-1.9844422420184582E-2</c:v>
                </c:pt>
                <c:pt idx="177">
                  <c:v>-3.9481571068599841E-2</c:v>
                </c:pt>
                <c:pt idx="178">
                  <c:v>5.0213661028325252E-2</c:v>
                </c:pt>
                <c:pt idx="179">
                  <c:v>-2.0300482785571727E-2</c:v>
                </c:pt>
                <c:pt idx="180">
                  <c:v>-3.735894328231204E-2</c:v>
                </c:pt>
                <c:pt idx="181">
                  <c:v>-4.8452224940706667E-2</c:v>
                </c:pt>
                <c:pt idx="182">
                  <c:v>-7.1159542480887072E-2</c:v>
                </c:pt>
                <c:pt idx="183">
                  <c:v>-2.7222124971540751E-2</c:v>
                </c:pt>
                <c:pt idx="184">
                  <c:v>-6.7713526780916578E-2</c:v>
                </c:pt>
                <c:pt idx="185">
                  <c:v>-6.7713526780916578E-2</c:v>
                </c:pt>
                <c:pt idx="186">
                  <c:v>-8.6110589724276654E-2</c:v>
                </c:pt>
                <c:pt idx="187">
                  <c:v>-7.3788865540202586E-2</c:v>
                </c:pt>
                <c:pt idx="188">
                  <c:v>-7.3788865540202586E-2</c:v>
                </c:pt>
                <c:pt idx="189">
                  <c:v>-0.1413654385692511</c:v>
                </c:pt>
                <c:pt idx="190">
                  <c:v>-0.17836751837675369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19-7747-804F-CFB207F39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690224"/>
        <c:axId val="1252388928"/>
      </c:scatterChart>
      <c:valAx>
        <c:axId val="125269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AlcoholPercentage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2388928"/>
        <c:crosses val="autoZero"/>
        <c:crossBetween val="midCat"/>
      </c:valAx>
      <c:valAx>
        <c:axId val="1252388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26902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Producer:Esporão S.A.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7'!$Z$2:$Z$192</c:f>
              <c:numCache>
                <c:formatCode>General</c:formatCode>
                <c:ptCount val="191"/>
              </c:numCache>
            </c:numRef>
          </c:xVal>
          <c:yVal>
            <c:numRef>
              <c:f>'Model 7'!$C$31:$C$221</c:f>
              <c:numCache>
                <c:formatCode>General</c:formatCode>
                <c:ptCount val="191"/>
                <c:pt idx="0">
                  <c:v>7.9868917071374668E-2</c:v>
                </c:pt>
                <c:pt idx="1">
                  <c:v>3.4183519242551252E-2</c:v>
                </c:pt>
                <c:pt idx="2">
                  <c:v>1.6668998380423794E-2</c:v>
                </c:pt>
                <c:pt idx="3">
                  <c:v>-0.15624103441308757</c:v>
                </c:pt>
                <c:pt idx="4">
                  <c:v>3.0978158091428121E-3</c:v>
                </c:pt>
                <c:pt idx="5">
                  <c:v>2.908171807633142E-2</c:v>
                </c:pt>
                <c:pt idx="6">
                  <c:v>2.908171807633142E-2</c:v>
                </c:pt>
                <c:pt idx="7">
                  <c:v>-3.7376928588745084E-2</c:v>
                </c:pt>
                <c:pt idx="8">
                  <c:v>2.9126930177990396E-2</c:v>
                </c:pt>
                <c:pt idx="9">
                  <c:v>1.1612409315862493E-2</c:v>
                </c:pt>
                <c:pt idx="10">
                  <c:v>9.4181203079024556E-5</c:v>
                </c:pt>
                <c:pt idx="11">
                  <c:v>2.2710503231426316E-2</c:v>
                </c:pt>
                <c:pt idx="12">
                  <c:v>2.2710503231426316E-2</c:v>
                </c:pt>
                <c:pt idx="13">
                  <c:v>-1.2318538492828601E-2</c:v>
                </c:pt>
                <c:pt idx="14">
                  <c:v>2.2710503231426316E-2</c:v>
                </c:pt>
                <c:pt idx="15">
                  <c:v>2.2710503231426316E-2</c:v>
                </c:pt>
                <c:pt idx="16">
                  <c:v>5.1959823692988572E-3</c:v>
                </c:pt>
                <c:pt idx="17">
                  <c:v>4.8332999168847923E-2</c:v>
                </c:pt>
                <c:pt idx="18">
                  <c:v>-2.5889721064109583E-2</c:v>
                </c:pt>
                <c:pt idx="19">
                  <c:v>4.6060484090979514E-3</c:v>
                </c:pt>
                <c:pt idx="20">
                  <c:v>4.6060484090979514E-3</c:v>
                </c:pt>
                <c:pt idx="21">
                  <c:v>2.212056927122541E-2</c:v>
                </c:pt>
                <c:pt idx="22">
                  <c:v>3.9133817666307191E-2</c:v>
                </c:pt>
                <c:pt idx="23">
                  <c:v>2.1619296804179733E-2</c:v>
                </c:pt>
                <c:pt idx="24">
                  <c:v>3.9133817666307191E-2</c:v>
                </c:pt>
                <c:pt idx="25">
                  <c:v>5.664833852843465E-2</c:v>
                </c:pt>
                <c:pt idx="26">
                  <c:v>3.9996496463119868E-2</c:v>
                </c:pt>
                <c:pt idx="27">
                  <c:v>3.9996496463119868E-2</c:v>
                </c:pt>
                <c:pt idx="28">
                  <c:v>9.4181203079024556E-5</c:v>
                </c:pt>
                <c:pt idx="29">
                  <c:v>3.1025842591013042E-2</c:v>
                </c:pt>
                <c:pt idx="30">
                  <c:v>1.4012594195931261E-2</c:v>
                </c:pt>
                <c:pt idx="31">
                  <c:v>3.1025842591013042E-2</c:v>
                </c:pt>
                <c:pt idx="32">
                  <c:v>3.1025842591013042E-2</c:v>
                </c:pt>
                <c:pt idx="33">
                  <c:v>3.1025842591013042E-2</c:v>
                </c:pt>
                <c:pt idx="34">
                  <c:v>9.4181203079024556E-5</c:v>
                </c:pt>
                <c:pt idx="35">
                  <c:v>1.7608702065206483E-2</c:v>
                </c:pt>
                <c:pt idx="36">
                  <c:v>9.4181203079024556E-5</c:v>
                </c:pt>
                <c:pt idx="37">
                  <c:v>8.0787367893604856E-2</c:v>
                </c:pt>
                <c:pt idx="38">
                  <c:v>3.5782747354339506E-2</c:v>
                </c:pt>
                <c:pt idx="39">
                  <c:v>3.5782747354339506E-2</c:v>
                </c:pt>
                <c:pt idx="40">
                  <c:v>1.3939330473800027E-4</c:v>
                </c:pt>
                <c:pt idx="41">
                  <c:v>1.3939330473800027E-4</c:v>
                </c:pt>
                <c:pt idx="42">
                  <c:v>1.3939330473800027E-4</c:v>
                </c:pt>
                <c:pt idx="43">
                  <c:v>2.9434662403449607E-2</c:v>
                </c:pt>
                <c:pt idx="44">
                  <c:v>-5.9686022504637393E-2</c:v>
                </c:pt>
                <c:pt idx="45">
                  <c:v>2.8455614834177023E-2</c:v>
                </c:pt>
                <c:pt idx="46">
                  <c:v>-6.5734268900778936E-3</c:v>
                </c:pt>
                <c:pt idx="47">
                  <c:v>3.5994556881294049E-2</c:v>
                </c:pt>
                <c:pt idx="48">
                  <c:v>1.848003601916659E-2</c:v>
                </c:pt>
                <c:pt idx="49">
                  <c:v>1.848003601916659E-2</c:v>
                </c:pt>
                <c:pt idx="50">
                  <c:v>1.848003601916659E-2</c:v>
                </c:pt>
                <c:pt idx="51">
                  <c:v>-3.4063526567215785E-2</c:v>
                </c:pt>
                <c:pt idx="52">
                  <c:v>3.1099615886362564E-2</c:v>
                </c:pt>
                <c:pt idx="53">
                  <c:v>-3.8547686493930478E-2</c:v>
                </c:pt>
                <c:pt idx="54">
                  <c:v>-2.5395972004029765E-3</c:v>
                </c:pt>
                <c:pt idx="55">
                  <c:v>-2.5395972004029765E-3</c:v>
                </c:pt>
                <c:pt idx="56">
                  <c:v>7.4359816146074564E-3</c:v>
                </c:pt>
                <c:pt idx="57">
                  <c:v>7.4359816146074564E-3</c:v>
                </c:pt>
                <c:pt idx="58">
                  <c:v>1.5543956689901606E-2</c:v>
                </c:pt>
                <c:pt idx="59">
                  <c:v>8.8935708132278357E-3</c:v>
                </c:pt>
                <c:pt idx="60">
                  <c:v>-1.5271335925572949E-2</c:v>
                </c:pt>
                <c:pt idx="61">
                  <c:v>5.0071725947110846E-2</c:v>
                </c:pt>
                <c:pt idx="62">
                  <c:v>5.0071725947110846E-2</c:v>
                </c:pt>
                <c:pt idx="63">
                  <c:v>-1.224426108447485E-2</c:v>
                </c:pt>
                <c:pt idx="64">
                  <c:v>1.172879441331709E-3</c:v>
                </c:pt>
                <c:pt idx="65">
                  <c:v>1.172879441331709E-3</c:v>
                </c:pt>
                <c:pt idx="66">
                  <c:v>1.172879441331709E-3</c:v>
                </c:pt>
                <c:pt idx="67">
                  <c:v>1.172879441331709E-3</c:v>
                </c:pt>
                <c:pt idx="68">
                  <c:v>1.8687400303459167E-2</c:v>
                </c:pt>
                <c:pt idx="69">
                  <c:v>1.172879441331709E-3</c:v>
                </c:pt>
                <c:pt idx="70">
                  <c:v>3.5766029250860143E-2</c:v>
                </c:pt>
                <c:pt idx="71">
                  <c:v>2.3444305066785631E-2</c:v>
                </c:pt>
                <c:pt idx="72">
                  <c:v>1.0188745415097511E-2</c:v>
                </c:pt>
                <c:pt idx="73">
                  <c:v>-2.9713569844943333E-2</c:v>
                </c:pt>
                <c:pt idx="74">
                  <c:v>2.2600960998000463E-2</c:v>
                </c:pt>
                <c:pt idx="75">
                  <c:v>3.9134856137917673E-2</c:v>
                </c:pt>
                <c:pt idx="76">
                  <c:v>2.0162746077169835E-2</c:v>
                </c:pt>
                <c:pt idx="77">
                  <c:v>2.6482252150423768E-3</c:v>
                </c:pt>
                <c:pt idx="78">
                  <c:v>2.1620335275790215E-2</c:v>
                </c:pt>
                <c:pt idx="79">
                  <c:v>3.3692045460950837E-2</c:v>
                </c:pt>
                <c:pt idx="80">
                  <c:v>-1.3369962633040799E-3</c:v>
                </c:pt>
                <c:pt idx="81">
                  <c:v>-1.3369962633040799E-3</c:v>
                </c:pt>
                <c:pt idx="82">
                  <c:v>1.6177524598823378E-2</c:v>
                </c:pt>
                <c:pt idx="83">
                  <c:v>-1.3369962633040799E-3</c:v>
                </c:pt>
                <c:pt idx="84">
                  <c:v>1.0984727920770432E-2</c:v>
                </c:pt>
                <c:pt idx="85">
                  <c:v>1.0984727920770432E-2</c:v>
                </c:pt>
                <c:pt idx="86">
                  <c:v>-6.5297929413570266E-3</c:v>
                </c:pt>
                <c:pt idx="87">
                  <c:v>2.8767528454762825E-3</c:v>
                </c:pt>
                <c:pt idx="88">
                  <c:v>-1.2291622647587097E-2</c:v>
                </c:pt>
                <c:pt idx="89">
                  <c:v>1.9300067280357158E-2</c:v>
                </c:pt>
                <c:pt idx="90">
                  <c:v>9.7660094702378686E-3</c:v>
                </c:pt>
                <c:pt idx="91">
                  <c:v>1.7855464182296998E-3</c:v>
                </c:pt>
                <c:pt idx="92">
                  <c:v>1.7855464182296998E-3</c:v>
                </c:pt>
                <c:pt idx="93">
                  <c:v>1.7855464182296998E-3</c:v>
                </c:pt>
                <c:pt idx="94">
                  <c:v>3.2795721960887647E-4</c:v>
                </c:pt>
                <c:pt idx="95">
                  <c:v>3.2795721960887647E-4</c:v>
                </c:pt>
                <c:pt idx="96">
                  <c:v>-3.3311255867156664E-2</c:v>
                </c:pt>
                <c:pt idx="97">
                  <c:v>-2.8528473730199178E-2</c:v>
                </c:pt>
                <c:pt idx="98">
                  <c:v>-1.1013952868071719E-2</c:v>
                </c:pt>
                <c:pt idx="99">
                  <c:v>1.7855464182296998E-3</c:v>
                </c:pt>
                <c:pt idx="100">
                  <c:v>1.9300067280357158E-2</c:v>
                </c:pt>
                <c:pt idx="101">
                  <c:v>-2.1878087853525852E-2</c:v>
                </c:pt>
                <c:pt idx="102">
                  <c:v>-3.1136044911876937E-3</c:v>
                </c:pt>
                <c:pt idx="103">
                  <c:v>8.8425507263285574E-3</c:v>
                </c:pt>
                <c:pt idx="104">
                  <c:v>1.5492936603002327E-2</c:v>
                </c:pt>
                <c:pt idx="105">
                  <c:v>3.300745746513023E-2</c:v>
                </c:pt>
                <c:pt idx="106">
                  <c:v>5.8958501744652558E-2</c:v>
                </c:pt>
                <c:pt idx="107">
                  <c:v>2.7701688124286861E-2</c:v>
                </c:pt>
                <c:pt idx="108">
                  <c:v>2.3974672122056617E-2</c:v>
                </c:pt>
                <c:pt idx="109">
                  <c:v>2.3974672122056617E-2</c:v>
                </c:pt>
                <c:pt idx="110">
                  <c:v>-8.170697668753224E-3</c:v>
                </c:pt>
                <c:pt idx="111">
                  <c:v>4.5830454116249975E-2</c:v>
                </c:pt>
                <c:pt idx="112">
                  <c:v>1.0258686505957293E-2</c:v>
                </c:pt>
                <c:pt idx="113">
                  <c:v>-4.9355663607371092E-3</c:v>
                </c:pt>
                <c:pt idx="114">
                  <c:v>4.2415199547591875E-2</c:v>
                </c:pt>
                <c:pt idx="115">
                  <c:v>3.6743861240191578E-2</c:v>
                </c:pt>
                <c:pt idx="116">
                  <c:v>2.4900678685464861E-2</c:v>
                </c:pt>
                <c:pt idx="117">
                  <c:v>7.3861578233374026E-3</c:v>
                </c:pt>
                <c:pt idx="118">
                  <c:v>-1.0128363038790056E-2</c:v>
                </c:pt>
                <c:pt idx="119">
                  <c:v>-2.7642883900917514E-2</c:v>
                </c:pt>
                <c:pt idx="120">
                  <c:v>7.3861578233374026E-3</c:v>
                </c:pt>
                <c:pt idx="121">
                  <c:v>1.9229340378064119E-2</c:v>
                </c:pt>
                <c:pt idx="122">
                  <c:v>-7.8192382941826288E-3</c:v>
                </c:pt>
                <c:pt idx="123">
                  <c:v>2.7209803430072288E-2</c:v>
                </c:pt>
                <c:pt idx="124">
                  <c:v>-1.5571173715756892E-2</c:v>
                </c:pt>
                <c:pt idx="125">
                  <c:v>-1.5571173715756892E-2</c:v>
                </c:pt>
                <c:pt idx="126">
                  <c:v>-3.0298028203929128E-2</c:v>
                </c:pt>
                <c:pt idx="127">
                  <c:v>-1.5571173715756892E-2</c:v>
                </c:pt>
                <c:pt idx="128">
                  <c:v>-5.5793012118064755E-2</c:v>
                </c:pt>
                <c:pt idx="129">
                  <c:v>-2.0763970393809839E-2</c:v>
                </c:pt>
                <c:pt idx="130">
                  <c:v>-1.5571173715756892E-2</c:v>
                </c:pt>
                <c:pt idx="131">
                  <c:v>-3.8278491255937297E-2</c:v>
                </c:pt>
                <c:pt idx="132">
                  <c:v>-2.9963151896350571E-2</c:v>
                </c:pt>
                <c:pt idx="133">
                  <c:v>-1.2448631034223112E-2</c:v>
                </c:pt>
                <c:pt idx="134">
                  <c:v>-3.1420741094971394E-2</c:v>
                </c:pt>
                <c:pt idx="135">
                  <c:v>-1.2448631034223112E-2</c:v>
                </c:pt>
                <c:pt idx="136">
                  <c:v>-2.9963151896350571E-2</c:v>
                </c:pt>
                <c:pt idx="137">
                  <c:v>-3.6613537773024341E-2</c:v>
                </c:pt>
                <c:pt idx="138">
                  <c:v>1.2587591505499596E-3</c:v>
                </c:pt>
                <c:pt idx="139">
                  <c:v>1.7148195159366608E-3</c:v>
                </c:pt>
                <c:pt idx="140">
                  <c:v>1.7148195159366608E-3</c:v>
                </c:pt>
                <c:pt idx="141">
                  <c:v>1.7148195159366608E-3</c:v>
                </c:pt>
                <c:pt idx="142">
                  <c:v>2.7209803430072288E-2</c:v>
                </c:pt>
                <c:pt idx="143">
                  <c:v>-7.7740261925236531E-3</c:v>
                </c:pt>
                <c:pt idx="144">
                  <c:v>9.7404946696033612E-3</c:v>
                </c:pt>
                <c:pt idx="145">
                  <c:v>4.5476979915508586E-3</c:v>
                </c:pt>
                <c:pt idx="146">
                  <c:v>2.2062218853677873E-2</c:v>
                </c:pt>
                <c:pt idx="147">
                  <c:v>2.2062218853677873E-2</c:v>
                </c:pt>
                <c:pt idx="148">
                  <c:v>2.2062218853677873E-2</c:v>
                </c:pt>
                <c:pt idx="149">
                  <c:v>2.2062218853677873E-2</c:v>
                </c:pt>
                <c:pt idx="150">
                  <c:v>2.2062218853677873E-2</c:v>
                </c:pt>
                <c:pt idx="151">
                  <c:v>2.2062218853677873E-2</c:v>
                </c:pt>
                <c:pt idx="152">
                  <c:v>2.2062218853677873E-2</c:v>
                </c:pt>
                <c:pt idx="153">
                  <c:v>-7.7740261925236531E-3</c:v>
                </c:pt>
                <c:pt idx="154">
                  <c:v>1.4057129255496736E-2</c:v>
                </c:pt>
                <c:pt idx="155">
                  <c:v>1.4057129255496736E-2</c:v>
                </c:pt>
                <c:pt idx="156">
                  <c:v>-3.7257990805205754E-2</c:v>
                </c:pt>
                <c:pt idx="157">
                  <c:v>-3.7257990805205754E-2</c:v>
                </c:pt>
                <c:pt idx="158">
                  <c:v>-2.5403664999653408E-2</c:v>
                </c:pt>
                <c:pt idx="159">
                  <c:v>-1.9209339488366339E-2</c:v>
                </c:pt>
                <c:pt idx="160">
                  <c:v>-5.5800193929185227E-3</c:v>
                </c:pt>
                <c:pt idx="161">
                  <c:v>1.3601068890109591E-2</c:v>
                </c:pt>
                <c:pt idx="162">
                  <c:v>-1.6235176156091935E-2</c:v>
                </c:pt>
                <c:pt idx="163">
                  <c:v>1.3601068890109591E-2</c:v>
                </c:pt>
                <c:pt idx="164">
                  <c:v>1.3601068890109591E-2</c:v>
                </c:pt>
                <c:pt idx="165">
                  <c:v>-4.0563849015514464E-2</c:v>
                </c:pt>
                <c:pt idx="166">
                  <c:v>-4.0563849015514464E-2</c:v>
                </c:pt>
                <c:pt idx="167">
                  <c:v>-1.0727603969312938E-2</c:v>
                </c:pt>
                <c:pt idx="168">
                  <c:v>-4.0563849015514464E-2</c:v>
                </c:pt>
                <c:pt idx="169">
                  <c:v>-1.0727603969312938E-2</c:v>
                </c:pt>
                <c:pt idx="170">
                  <c:v>-1.0727603969312938E-2</c:v>
                </c:pt>
                <c:pt idx="171">
                  <c:v>-3.7257990805205754E-2</c:v>
                </c:pt>
                <c:pt idx="172">
                  <c:v>-2.9942566340865007E-2</c:v>
                </c:pt>
                <c:pt idx="173">
                  <c:v>3.0968553146353273E-3</c:v>
                </c:pt>
                <c:pt idx="174">
                  <c:v>-1.9844422420184582E-2</c:v>
                </c:pt>
                <c:pt idx="175">
                  <c:v>-1.9844422420184582E-2</c:v>
                </c:pt>
                <c:pt idx="176">
                  <c:v>-1.9844422420184582E-2</c:v>
                </c:pt>
                <c:pt idx="177">
                  <c:v>-3.9481571068599841E-2</c:v>
                </c:pt>
                <c:pt idx="178">
                  <c:v>5.0213661028325252E-2</c:v>
                </c:pt>
                <c:pt idx="179">
                  <c:v>-2.0300482785571727E-2</c:v>
                </c:pt>
                <c:pt idx="180">
                  <c:v>-3.735894328231204E-2</c:v>
                </c:pt>
                <c:pt idx="181">
                  <c:v>-4.8452224940706667E-2</c:v>
                </c:pt>
                <c:pt idx="182">
                  <c:v>-7.1159542480887072E-2</c:v>
                </c:pt>
                <c:pt idx="183">
                  <c:v>-2.7222124971540751E-2</c:v>
                </c:pt>
                <c:pt idx="184">
                  <c:v>-6.7713526780916578E-2</c:v>
                </c:pt>
                <c:pt idx="185">
                  <c:v>-6.7713526780916578E-2</c:v>
                </c:pt>
                <c:pt idx="186">
                  <c:v>-8.6110589724276654E-2</c:v>
                </c:pt>
                <c:pt idx="187">
                  <c:v>-7.3788865540202586E-2</c:v>
                </c:pt>
                <c:pt idx="188">
                  <c:v>-7.3788865540202586E-2</c:v>
                </c:pt>
                <c:pt idx="189">
                  <c:v>-0.1413654385692511</c:v>
                </c:pt>
                <c:pt idx="190">
                  <c:v>-0.17836751837675369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C0-1547-A832-25C76E964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415264"/>
        <c:axId val="1252416912"/>
      </c:scatterChart>
      <c:valAx>
        <c:axId val="125241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Producer:Esporão S.A.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2416912"/>
        <c:crosses val="autoZero"/>
        <c:crossBetween val="midCat"/>
      </c:valAx>
      <c:valAx>
        <c:axId val="1252416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24152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Producer:José Maria da Fonseca Vinhos, S.A.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7'!$AA$2:$AA$192</c:f>
              <c:numCache>
                <c:formatCode>General</c:formatCode>
                <c:ptCount val="191"/>
              </c:numCache>
            </c:numRef>
          </c:xVal>
          <c:yVal>
            <c:numRef>
              <c:f>'Model 7'!$C$31:$C$221</c:f>
              <c:numCache>
                <c:formatCode>General</c:formatCode>
                <c:ptCount val="191"/>
                <c:pt idx="0">
                  <c:v>7.9868917071374668E-2</c:v>
                </c:pt>
                <c:pt idx="1">
                  <c:v>3.4183519242551252E-2</c:v>
                </c:pt>
                <c:pt idx="2">
                  <c:v>1.6668998380423794E-2</c:v>
                </c:pt>
                <c:pt idx="3">
                  <c:v>-0.15624103441308757</c:v>
                </c:pt>
                <c:pt idx="4">
                  <c:v>3.0978158091428121E-3</c:v>
                </c:pt>
                <c:pt idx="5">
                  <c:v>2.908171807633142E-2</c:v>
                </c:pt>
                <c:pt idx="6">
                  <c:v>2.908171807633142E-2</c:v>
                </c:pt>
                <c:pt idx="7">
                  <c:v>-3.7376928588745084E-2</c:v>
                </c:pt>
                <c:pt idx="8">
                  <c:v>2.9126930177990396E-2</c:v>
                </c:pt>
                <c:pt idx="9">
                  <c:v>1.1612409315862493E-2</c:v>
                </c:pt>
                <c:pt idx="10">
                  <c:v>9.4181203079024556E-5</c:v>
                </c:pt>
                <c:pt idx="11">
                  <c:v>2.2710503231426316E-2</c:v>
                </c:pt>
                <c:pt idx="12">
                  <c:v>2.2710503231426316E-2</c:v>
                </c:pt>
                <c:pt idx="13">
                  <c:v>-1.2318538492828601E-2</c:v>
                </c:pt>
                <c:pt idx="14">
                  <c:v>2.2710503231426316E-2</c:v>
                </c:pt>
                <c:pt idx="15">
                  <c:v>2.2710503231426316E-2</c:v>
                </c:pt>
                <c:pt idx="16">
                  <c:v>5.1959823692988572E-3</c:v>
                </c:pt>
                <c:pt idx="17">
                  <c:v>4.8332999168847923E-2</c:v>
                </c:pt>
                <c:pt idx="18">
                  <c:v>-2.5889721064109583E-2</c:v>
                </c:pt>
                <c:pt idx="19">
                  <c:v>4.6060484090979514E-3</c:v>
                </c:pt>
                <c:pt idx="20">
                  <c:v>4.6060484090979514E-3</c:v>
                </c:pt>
                <c:pt idx="21">
                  <c:v>2.212056927122541E-2</c:v>
                </c:pt>
                <c:pt idx="22">
                  <c:v>3.9133817666307191E-2</c:v>
                </c:pt>
                <c:pt idx="23">
                  <c:v>2.1619296804179733E-2</c:v>
                </c:pt>
                <c:pt idx="24">
                  <c:v>3.9133817666307191E-2</c:v>
                </c:pt>
                <c:pt idx="25">
                  <c:v>5.664833852843465E-2</c:v>
                </c:pt>
                <c:pt idx="26">
                  <c:v>3.9996496463119868E-2</c:v>
                </c:pt>
                <c:pt idx="27">
                  <c:v>3.9996496463119868E-2</c:v>
                </c:pt>
                <c:pt idx="28">
                  <c:v>9.4181203079024556E-5</c:v>
                </c:pt>
                <c:pt idx="29">
                  <c:v>3.1025842591013042E-2</c:v>
                </c:pt>
                <c:pt idx="30">
                  <c:v>1.4012594195931261E-2</c:v>
                </c:pt>
                <c:pt idx="31">
                  <c:v>3.1025842591013042E-2</c:v>
                </c:pt>
                <c:pt idx="32">
                  <c:v>3.1025842591013042E-2</c:v>
                </c:pt>
                <c:pt idx="33">
                  <c:v>3.1025842591013042E-2</c:v>
                </c:pt>
                <c:pt idx="34">
                  <c:v>9.4181203079024556E-5</c:v>
                </c:pt>
                <c:pt idx="35">
                  <c:v>1.7608702065206483E-2</c:v>
                </c:pt>
                <c:pt idx="36">
                  <c:v>9.4181203079024556E-5</c:v>
                </c:pt>
                <c:pt idx="37">
                  <c:v>8.0787367893604856E-2</c:v>
                </c:pt>
                <c:pt idx="38">
                  <c:v>3.5782747354339506E-2</c:v>
                </c:pt>
                <c:pt idx="39">
                  <c:v>3.5782747354339506E-2</c:v>
                </c:pt>
                <c:pt idx="40">
                  <c:v>1.3939330473800027E-4</c:v>
                </c:pt>
                <c:pt idx="41">
                  <c:v>1.3939330473800027E-4</c:v>
                </c:pt>
                <c:pt idx="42">
                  <c:v>1.3939330473800027E-4</c:v>
                </c:pt>
                <c:pt idx="43">
                  <c:v>2.9434662403449607E-2</c:v>
                </c:pt>
                <c:pt idx="44">
                  <c:v>-5.9686022504637393E-2</c:v>
                </c:pt>
                <c:pt idx="45">
                  <c:v>2.8455614834177023E-2</c:v>
                </c:pt>
                <c:pt idx="46">
                  <c:v>-6.5734268900778936E-3</c:v>
                </c:pt>
                <c:pt idx="47">
                  <c:v>3.5994556881294049E-2</c:v>
                </c:pt>
                <c:pt idx="48">
                  <c:v>1.848003601916659E-2</c:v>
                </c:pt>
                <c:pt idx="49">
                  <c:v>1.848003601916659E-2</c:v>
                </c:pt>
                <c:pt idx="50">
                  <c:v>1.848003601916659E-2</c:v>
                </c:pt>
                <c:pt idx="51">
                  <c:v>-3.4063526567215785E-2</c:v>
                </c:pt>
                <c:pt idx="52">
                  <c:v>3.1099615886362564E-2</c:v>
                </c:pt>
                <c:pt idx="53">
                  <c:v>-3.8547686493930478E-2</c:v>
                </c:pt>
                <c:pt idx="54">
                  <c:v>-2.5395972004029765E-3</c:v>
                </c:pt>
                <c:pt idx="55">
                  <c:v>-2.5395972004029765E-3</c:v>
                </c:pt>
                <c:pt idx="56">
                  <c:v>7.4359816146074564E-3</c:v>
                </c:pt>
                <c:pt idx="57">
                  <c:v>7.4359816146074564E-3</c:v>
                </c:pt>
                <c:pt idx="58">
                  <c:v>1.5543956689901606E-2</c:v>
                </c:pt>
                <c:pt idx="59">
                  <c:v>8.8935708132278357E-3</c:v>
                </c:pt>
                <c:pt idx="60">
                  <c:v>-1.5271335925572949E-2</c:v>
                </c:pt>
                <c:pt idx="61">
                  <c:v>5.0071725947110846E-2</c:v>
                </c:pt>
                <c:pt idx="62">
                  <c:v>5.0071725947110846E-2</c:v>
                </c:pt>
                <c:pt idx="63">
                  <c:v>-1.224426108447485E-2</c:v>
                </c:pt>
                <c:pt idx="64">
                  <c:v>1.172879441331709E-3</c:v>
                </c:pt>
                <c:pt idx="65">
                  <c:v>1.172879441331709E-3</c:v>
                </c:pt>
                <c:pt idx="66">
                  <c:v>1.172879441331709E-3</c:v>
                </c:pt>
                <c:pt idx="67">
                  <c:v>1.172879441331709E-3</c:v>
                </c:pt>
                <c:pt idx="68">
                  <c:v>1.8687400303459167E-2</c:v>
                </c:pt>
                <c:pt idx="69">
                  <c:v>1.172879441331709E-3</c:v>
                </c:pt>
                <c:pt idx="70">
                  <c:v>3.5766029250860143E-2</c:v>
                </c:pt>
                <c:pt idx="71">
                  <c:v>2.3444305066785631E-2</c:v>
                </c:pt>
                <c:pt idx="72">
                  <c:v>1.0188745415097511E-2</c:v>
                </c:pt>
                <c:pt idx="73">
                  <c:v>-2.9713569844943333E-2</c:v>
                </c:pt>
                <c:pt idx="74">
                  <c:v>2.2600960998000463E-2</c:v>
                </c:pt>
                <c:pt idx="75">
                  <c:v>3.9134856137917673E-2</c:v>
                </c:pt>
                <c:pt idx="76">
                  <c:v>2.0162746077169835E-2</c:v>
                </c:pt>
                <c:pt idx="77">
                  <c:v>2.6482252150423768E-3</c:v>
                </c:pt>
                <c:pt idx="78">
                  <c:v>2.1620335275790215E-2</c:v>
                </c:pt>
                <c:pt idx="79">
                  <c:v>3.3692045460950837E-2</c:v>
                </c:pt>
                <c:pt idx="80">
                  <c:v>-1.3369962633040799E-3</c:v>
                </c:pt>
                <c:pt idx="81">
                  <c:v>-1.3369962633040799E-3</c:v>
                </c:pt>
                <c:pt idx="82">
                  <c:v>1.6177524598823378E-2</c:v>
                </c:pt>
                <c:pt idx="83">
                  <c:v>-1.3369962633040799E-3</c:v>
                </c:pt>
                <c:pt idx="84">
                  <c:v>1.0984727920770432E-2</c:v>
                </c:pt>
                <c:pt idx="85">
                  <c:v>1.0984727920770432E-2</c:v>
                </c:pt>
                <c:pt idx="86">
                  <c:v>-6.5297929413570266E-3</c:v>
                </c:pt>
                <c:pt idx="87">
                  <c:v>2.8767528454762825E-3</c:v>
                </c:pt>
                <c:pt idx="88">
                  <c:v>-1.2291622647587097E-2</c:v>
                </c:pt>
                <c:pt idx="89">
                  <c:v>1.9300067280357158E-2</c:v>
                </c:pt>
                <c:pt idx="90">
                  <c:v>9.7660094702378686E-3</c:v>
                </c:pt>
                <c:pt idx="91">
                  <c:v>1.7855464182296998E-3</c:v>
                </c:pt>
                <c:pt idx="92">
                  <c:v>1.7855464182296998E-3</c:v>
                </c:pt>
                <c:pt idx="93">
                  <c:v>1.7855464182296998E-3</c:v>
                </c:pt>
                <c:pt idx="94">
                  <c:v>3.2795721960887647E-4</c:v>
                </c:pt>
                <c:pt idx="95">
                  <c:v>3.2795721960887647E-4</c:v>
                </c:pt>
                <c:pt idx="96">
                  <c:v>-3.3311255867156664E-2</c:v>
                </c:pt>
                <c:pt idx="97">
                  <c:v>-2.8528473730199178E-2</c:v>
                </c:pt>
                <c:pt idx="98">
                  <c:v>-1.1013952868071719E-2</c:v>
                </c:pt>
                <c:pt idx="99">
                  <c:v>1.7855464182296998E-3</c:v>
                </c:pt>
                <c:pt idx="100">
                  <c:v>1.9300067280357158E-2</c:v>
                </c:pt>
                <c:pt idx="101">
                  <c:v>-2.1878087853525852E-2</c:v>
                </c:pt>
                <c:pt idx="102">
                  <c:v>-3.1136044911876937E-3</c:v>
                </c:pt>
                <c:pt idx="103">
                  <c:v>8.8425507263285574E-3</c:v>
                </c:pt>
                <c:pt idx="104">
                  <c:v>1.5492936603002327E-2</c:v>
                </c:pt>
                <c:pt idx="105">
                  <c:v>3.300745746513023E-2</c:v>
                </c:pt>
                <c:pt idx="106">
                  <c:v>5.8958501744652558E-2</c:v>
                </c:pt>
                <c:pt idx="107">
                  <c:v>2.7701688124286861E-2</c:v>
                </c:pt>
                <c:pt idx="108">
                  <c:v>2.3974672122056617E-2</c:v>
                </c:pt>
                <c:pt idx="109">
                  <c:v>2.3974672122056617E-2</c:v>
                </c:pt>
                <c:pt idx="110">
                  <c:v>-8.170697668753224E-3</c:v>
                </c:pt>
                <c:pt idx="111">
                  <c:v>4.5830454116249975E-2</c:v>
                </c:pt>
                <c:pt idx="112">
                  <c:v>1.0258686505957293E-2</c:v>
                </c:pt>
                <c:pt idx="113">
                  <c:v>-4.9355663607371092E-3</c:v>
                </c:pt>
                <c:pt idx="114">
                  <c:v>4.2415199547591875E-2</c:v>
                </c:pt>
                <c:pt idx="115">
                  <c:v>3.6743861240191578E-2</c:v>
                </c:pt>
                <c:pt idx="116">
                  <c:v>2.4900678685464861E-2</c:v>
                </c:pt>
                <c:pt idx="117">
                  <c:v>7.3861578233374026E-3</c:v>
                </c:pt>
                <c:pt idx="118">
                  <c:v>-1.0128363038790056E-2</c:v>
                </c:pt>
                <c:pt idx="119">
                  <c:v>-2.7642883900917514E-2</c:v>
                </c:pt>
                <c:pt idx="120">
                  <c:v>7.3861578233374026E-3</c:v>
                </c:pt>
                <c:pt idx="121">
                  <c:v>1.9229340378064119E-2</c:v>
                </c:pt>
                <c:pt idx="122">
                  <c:v>-7.8192382941826288E-3</c:v>
                </c:pt>
                <c:pt idx="123">
                  <c:v>2.7209803430072288E-2</c:v>
                </c:pt>
                <c:pt idx="124">
                  <c:v>-1.5571173715756892E-2</c:v>
                </c:pt>
                <c:pt idx="125">
                  <c:v>-1.5571173715756892E-2</c:v>
                </c:pt>
                <c:pt idx="126">
                  <c:v>-3.0298028203929128E-2</c:v>
                </c:pt>
                <c:pt idx="127">
                  <c:v>-1.5571173715756892E-2</c:v>
                </c:pt>
                <c:pt idx="128">
                  <c:v>-5.5793012118064755E-2</c:v>
                </c:pt>
                <c:pt idx="129">
                  <c:v>-2.0763970393809839E-2</c:v>
                </c:pt>
                <c:pt idx="130">
                  <c:v>-1.5571173715756892E-2</c:v>
                </c:pt>
                <c:pt idx="131">
                  <c:v>-3.8278491255937297E-2</c:v>
                </c:pt>
                <c:pt idx="132">
                  <c:v>-2.9963151896350571E-2</c:v>
                </c:pt>
                <c:pt idx="133">
                  <c:v>-1.2448631034223112E-2</c:v>
                </c:pt>
                <c:pt idx="134">
                  <c:v>-3.1420741094971394E-2</c:v>
                </c:pt>
                <c:pt idx="135">
                  <c:v>-1.2448631034223112E-2</c:v>
                </c:pt>
                <c:pt idx="136">
                  <c:v>-2.9963151896350571E-2</c:v>
                </c:pt>
                <c:pt idx="137">
                  <c:v>-3.6613537773024341E-2</c:v>
                </c:pt>
                <c:pt idx="138">
                  <c:v>1.2587591505499596E-3</c:v>
                </c:pt>
                <c:pt idx="139">
                  <c:v>1.7148195159366608E-3</c:v>
                </c:pt>
                <c:pt idx="140">
                  <c:v>1.7148195159366608E-3</c:v>
                </c:pt>
                <c:pt idx="141">
                  <c:v>1.7148195159366608E-3</c:v>
                </c:pt>
                <c:pt idx="142">
                  <c:v>2.7209803430072288E-2</c:v>
                </c:pt>
                <c:pt idx="143">
                  <c:v>-7.7740261925236531E-3</c:v>
                </c:pt>
                <c:pt idx="144">
                  <c:v>9.7404946696033612E-3</c:v>
                </c:pt>
                <c:pt idx="145">
                  <c:v>4.5476979915508586E-3</c:v>
                </c:pt>
                <c:pt idx="146">
                  <c:v>2.2062218853677873E-2</c:v>
                </c:pt>
                <c:pt idx="147">
                  <c:v>2.2062218853677873E-2</c:v>
                </c:pt>
                <c:pt idx="148">
                  <c:v>2.2062218853677873E-2</c:v>
                </c:pt>
                <c:pt idx="149">
                  <c:v>2.2062218853677873E-2</c:v>
                </c:pt>
                <c:pt idx="150">
                  <c:v>2.2062218853677873E-2</c:v>
                </c:pt>
                <c:pt idx="151">
                  <c:v>2.2062218853677873E-2</c:v>
                </c:pt>
                <c:pt idx="152">
                  <c:v>2.2062218853677873E-2</c:v>
                </c:pt>
                <c:pt idx="153">
                  <c:v>-7.7740261925236531E-3</c:v>
                </c:pt>
                <c:pt idx="154">
                  <c:v>1.4057129255496736E-2</c:v>
                </c:pt>
                <c:pt idx="155">
                  <c:v>1.4057129255496736E-2</c:v>
                </c:pt>
                <c:pt idx="156">
                  <c:v>-3.7257990805205754E-2</c:v>
                </c:pt>
                <c:pt idx="157">
                  <c:v>-3.7257990805205754E-2</c:v>
                </c:pt>
                <c:pt idx="158">
                  <c:v>-2.5403664999653408E-2</c:v>
                </c:pt>
                <c:pt idx="159">
                  <c:v>-1.9209339488366339E-2</c:v>
                </c:pt>
                <c:pt idx="160">
                  <c:v>-5.5800193929185227E-3</c:v>
                </c:pt>
                <c:pt idx="161">
                  <c:v>1.3601068890109591E-2</c:v>
                </c:pt>
                <c:pt idx="162">
                  <c:v>-1.6235176156091935E-2</c:v>
                </c:pt>
                <c:pt idx="163">
                  <c:v>1.3601068890109591E-2</c:v>
                </c:pt>
                <c:pt idx="164">
                  <c:v>1.3601068890109591E-2</c:v>
                </c:pt>
                <c:pt idx="165">
                  <c:v>-4.0563849015514464E-2</c:v>
                </c:pt>
                <c:pt idx="166">
                  <c:v>-4.0563849015514464E-2</c:v>
                </c:pt>
                <c:pt idx="167">
                  <c:v>-1.0727603969312938E-2</c:v>
                </c:pt>
                <c:pt idx="168">
                  <c:v>-4.0563849015514464E-2</c:v>
                </c:pt>
                <c:pt idx="169">
                  <c:v>-1.0727603969312938E-2</c:v>
                </c:pt>
                <c:pt idx="170">
                  <c:v>-1.0727603969312938E-2</c:v>
                </c:pt>
                <c:pt idx="171">
                  <c:v>-3.7257990805205754E-2</c:v>
                </c:pt>
                <c:pt idx="172">
                  <c:v>-2.9942566340865007E-2</c:v>
                </c:pt>
                <c:pt idx="173">
                  <c:v>3.0968553146353273E-3</c:v>
                </c:pt>
                <c:pt idx="174">
                  <c:v>-1.9844422420184582E-2</c:v>
                </c:pt>
                <c:pt idx="175">
                  <c:v>-1.9844422420184582E-2</c:v>
                </c:pt>
                <c:pt idx="176">
                  <c:v>-1.9844422420184582E-2</c:v>
                </c:pt>
                <c:pt idx="177">
                  <c:v>-3.9481571068599841E-2</c:v>
                </c:pt>
                <c:pt idx="178">
                  <c:v>5.0213661028325252E-2</c:v>
                </c:pt>
                <c:pt idx="179">
                  <c:v>-2.0300482785571727E-2</c:v>
                </c:pt>
                <c:pt idx="180">
                  <c:v>-3.735894328231204E-2</c:v>
                </c:pt>
                <c:pt idx="181">
                  <c:v>-4.8452224940706667E-2</c:v>
                </c:pt>
                <c:pt idx="182">
                  <c:v>-7.1159542480887072E-2</c:v>
                </c:pt>
                <c:pt idx="183">
                  <c:v>-2.7222124971540751E-2</c:v>
                </c:pt>
                <c:pt idx="184">
                  <c:v>-6.7713526780916578E-2</c:v>
                </c:pt>
                <c:pt idx="185">
                  <c:v>-6.7713526780916578E-2</c:v>
                </c:pt>
                <c:pt idx="186">
                  <c:v>-8.6110589724276654E-2</c:v>
                </c:pt>
                <c:pt idx="187">
                  <c:v>-7.3788865540202586E-2</c:v>
                </c:pt>
                <c:pt idx="188">
                  <c:v>-7.3788865540202586E-2</c:v>
                </c:pt>
                <c:pt idx="189">
                  <c:v>-0.1413654385692511</c:v>
                </c:pt>
                <c:pt idx="190">
                  <c:v>-0.17836751837675369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5E-A14A-B5A8-79DB8C586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816256"/>
        <c:axId val="1240855696"/>
      </c:scatterChart>
      <c:valAx>
        <c:axId val="124081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Producer:José Maria da Fonseca Vinhos, S.A.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0855696"/>
        <c:crosses val="autoZero"/>
        <c:crossBetween val="midCat"/>
      </c:valAx>
      <c:valAx>
        <c:axId val="1240855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08162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Producer:João Portugal Ramos - Vinhos, SA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7'!$AB$2:$AB$192</c:f>
              <c:numCache>
                <c:formatCode>General</c:formatCode>
                <c:ptCount val="191"/>
              </c:numCache>
            </c:numRef>
          </c:xVal>
          <c:yVal>
            <c:numRef>
              <c:f>'Model 7'!$C$31:$C$221</c:f>
              <c:numCache>
                <c:formatCode>General</c:formatCode>
                <c:ptCount val="191"/>
                <c:pt idx="0">
                  <c:v>7.9868917071374668E-2</c:v>
                </c:pt>
                <c:pt idx="1">
                  <c:v>3.4183519242551252E-2</c:v>
                </c:pt>
                <c:pt idx="2">
                  <c:v>1.6668998380423794E-2</c:v>
                </c:pt>
                <c:pt idx="3">
                  <c:v>-0.15624103441308757</c:v>
                </c:pt>
                <c:pt idx="4">
                  <c:v>3.0978158091428121E-3</c:v>
                </c:pt>
                <c:pt idx="5">
                  <c:v>2.908171807633142E-2</c:v>
                </c:pt>
                <c:pt idx="6">
                  <c:v>2.908171807633142E-2</c:v>
                </c:pt>
                <c:pt idx="7">
                  <c:v>-3.7376928588745084E-2</c:v>
                </c:pt>
                <c:pt idx="8">
                  <c:v>2.9126930177990396E-2</c:v>
                </c:pt>
                <c:pt idx="9">
                  <c:v>1.1612409315862493E-2</c:v>
                </c:pt>
                <c:pt idx="10">
                  <c:v>9.4181203079024556E-5</c:v>
                </c:pt>
                <c:pt idx="11">
                  <c:v>2.2710503231426316E-2</c:v>
                </c:pt>
                <c:pt idx="12">
                  <c:v>2.2710503231426316E-2</c:v>
                </c:pt>
                <c:pt idx="13">
                  <c:v>-1.2318538492828601E-2</c:v>
                </c:pt>
                <c:pt idx="14">
                  <c:v>2.2710503231426316E-2</c:v>
                </c:pt>
                <c:pt idx="15">
                  <c:v>2.2710503231426316E-2</c:v>
                </c:pt>
                <c:pt idx="16">
                  <c:v>5.1959823692988572E-3</c:v>
                </c:pt>
                <c:pt idx="17">
                  <c:v>4.8332999168847923E-2</c:v>
                </c:pt>
                <c:pt idx="18">
                  <c:v>-2.5889721064109583E-2</c:v>
                </c:pt>
                <c:pt idx="19">
                  <c:v>4.6060484090979514E-3</c:v>
                </c:pt>
                <c:pt idx="20">
                  <c:v>4.6060484090979514E-3</c:v>
                </c:pt>
                <c:pt idx="21">
                  <c:v>2.212056927122541E-2</c:v>
                </c:pt>
                <c:pt idx="22">
                  <c:v>3.9133817666307191E-2</c:v>
                </c:pt>
                <c:pt idx="23">
                  <c:v>2.1619296804179733E-2</c:v>
                </c:pt>
                <c:pt idx="24">
                  <c:v>3.9133817666307191E-2</c:v>
                </c:pt>
                <c:pt idx="25">
                  <c:v>5.664833852843465E-2</c:v>
                </c:pt>
                <c:pt idx="26">
                  <c:v>3.9996496463119868E-2</c:v>
                </c:pt>
                <c:pt idx="27">
                  <c:v>3.9996496463119868E-2</c:v>
                </c:pt>
                <c:pt idx="28">
                  <c:v>9.4181203079024556E-5</c:v>
                </c:pt>
                <c:pt idx="29">
                  <c:v>3.1025842591013042E-2</c:v>
                </c:pt>
                <c:pt idx="30">
                  <c:v>1.4012594195931261E-2</c:v>
                </c:pt>
                <c:pt idx="31">
                  <c:v>3.1025842591013042E-2</c:v>
                </c:pt>
                <c:pt idx="32">
                  <c:v>3.1025842591013042E-2</c:v>
                </c:pt>
                <c:pt idx="33">
                  <c:v>3.1025842591013042E-2</c:v>
                </c:pt>
                <c:pt idx="34">
                  <c:v>9.4181203079024556E-5</c:v>
                </c:pt>
                <c:pt idx="35">
                  <c:v>1.7608702065206483E-2</c:v>
                </c:pt>
                <c:pt idx="36">
                  <c:v>9.4181203079024556E-5</c:v>
                </c:pt>
                <c:pt idx="37">
                  <c:v>8.0787367893604856E-2</c:v>
                </c:pt>
                <c:pt idx="38">
                  <c:v>3.5782747354339506E-2</c:v>
                </c:pt>
                <c:pt idx="39">
                  <c:v>3.5782747354339506E-2</c:v>
                </c:pt>
                <c:pt idx="40">
                  <c:v>1.3939330473800027E-4</c:v>
                </c:pt>
                <c:pt idx="41">
                  <c:v>1.3939330473800027E-4</c:v>
                </c:pt>
                <c:pt idx="42">
                  <c:v>1.3939330473800027E-4</c:v>
                </c:pt>
                <c:pt idx="43">
                  <c:v>2.9434662403449607E-2</c:v>
                </c:pt>
                <c:pt idx="44">
                  <c:v>-5.9686022504637393E-2</c:v>
                </c:pt>
                <c:pt idx="45">
                  <c:v>2.8455614834177023E-2</c:v>
                </c:pt>
                <c:pt idx="46">
                  <c:v>-6.5734268900778936E-3</c:v>
                </c:pt>
                <c:pt idx="47">
                  <c:v>3.5994556881294049E-2</c:v>
                </c:pt>
                <c:pt idx="48">
                  <c:v>1.848003601916659E-2</c:v>
                </c:pt>
                <c:pt idx="49">
                  <c:v>1.848003601916659E-2</c:v>
                </c:pt>
                <c:pt idx="50">
                  <c:v>1.848003601916659E-2</c:v>
                </c:pt>
                <c:pt idx="51">
                  <c:v>-3.4063526567215785E-2</c:v>
                </c:pt>
                <c:pt idx="52">
                  <c:v>3.1099615886362564E-2</c:v>
                </c:pt>
                <c:pt idx="53">
                  <c:v>-3.8547686493930478E-2</c:v>
                </c:pt>
                <c:pt idx="54">
                  <c:v>-2.5395972004029765E-3</c:v>
                </c:pt>
                <c:pt idx="55">
                  <c:v>-2.5395972004029765E-3</c:v>
                </c:pt>
                <c:pt idx="56">
                  <c:v>7.4359816146074564E-3</c:v>
                </c:pt>
                <c:pt idx="57">
                  <c:v>7.4359816146074564E-3</c:v>
                </c:pt>
                <c:pt idx="58">
                  <c:v>1.5543956689901606E-2</c:v>
                </c:pt>
                <c:pt idx="59">
                  <c:v>8.8935708132278357E-3</c:v>
                </c:pt>
                <c:pt idx="60">
                  <c:v>-1.5271335925572949E-2</c:v>
                </c:pt>
                <c:pt idx="61">
                  <c:v>5.0071725947110846E-2</c:v>
                </c:pt>
                <c:pt idx="62">
                  <c:v>5.0071725947110846E-2</c:v>
                </c:pt>
                <c:pt idx="63">
                  <c:v>-1.224426108447485E-2</c:v>
                </c:pt>
                <c:pt idx="64">
                  <c:v>1.172879441331709E-3</c:v>
                </c:pt>
                <c:pt idx="65">
                  <c:v>1.172879441331709E-3</c:v>
                </c:pt>
                <c:pt idx="66">
                  <c:v>1.172879441331709E-3</c:v>
                </c:pt>
                <c:pt idx="67">
                  <c:v>1.172879441331709E-3</c:v>
                </c:pt>
                <c:pt idx="68">
                  <c:v>1.8687400303459167E-2</c:v>
                </c:pt>
                <c:pt idx="69">
                  <c:v>1.172879441331709E-3</c:v>
                </c:pt>
                <c:pt idx="70">
                  <c:v>3.5766029250860143E-2</c:v>
                </c:pt>
                <c:pt idx="71">
                  <c:v>2.3444305066785631E-2</c:v>
                </c:pt>
                <c:pt idx="72">
                  <c:v>1.0188745415097511E-2</c:v>
                </c:pt>
                <c:pt idx="73">
                  <c:v>-2.9713569844943333E-2</c:v>
                </c:pt>
                <c:pt idx="74">
                  <c:v>2.2600960998000463E-2</c:v>
                </c:pt>
                <c:pt idx="75">
                  <c:v>3.9134856137917673E-2</c:v>
                </c:pt>
                <c:pt idx="76">
                  <c:v>2.0162746077169835E-2</c:v>
                </c:pt>
                <c:pt idx="77">
                  <c:v>2.6482252150423768E-3</c:v>
                </c:pt>
                <c:pt idx="78">
                  <c:v>2.1620335275790215E-2</c:v>
                </c:pt>
                <c:pt idx="79">
                  <c:v>3.3692045460950837E-2</c:v>
                </c:pt>
                <c:pt idx="80">
                  <c:v>-1.3369962633040799E-3</c:v>
                </c:pt>
                <c:pt idx="81">
                  <c:v>-1.3369962633040799E-3</c:v>
                </c:pt>
                <c:pt idx="82">
                  <c:v>1.6177524598823378E-2</c:v>
                </c:pt>
                <c:pt idx="83">
                  <c:v>-1.3369962633040799E-3</c:v>
                </c:pt>
                <c:pt idx="84">
                  <c:v>1.0984727920770432E-2</c:v>
                </c:pt>
                <c:pt idx="85">
                  <c:v>1.0984727920770432E-2</c:v>
                </c:pt>
                <c:pt idx="86">
                  <c:v>-6.5297929413570266E-3</c:v>
                </c:pt>
                <c:pt idx="87">
                  <c:v>2.8767528454762825E-3</c:v>
                </c:pt>
                <c:pt idx="88">
                  <c:v>-1.2291622647587097E-2</c:v>
                </c:pt>
                <c:pt idx="89">
                  <c:v>1.9300067280357158E-2</c:v>
                </c:pt>
                <c:pt idx="90">
                  <c:v>9.7660094702378686E-3</c:v>
                </c:pt>
                <c:pt idx="91">
                  <c:v>1.7855464182296998E-3</c:v>
                </c:pt>
                <c:pt idx="92">
                  <c:v>1.7855464182296998E-3</c:v>
                </c:pt>
                <c:pt idx="93">
                  <c:v>1.7855464182296998E-3</c:v>
                </c:pt>
                <c:pt idx="94">
                  <c:v>3.2795721960887647E-4</c:v>
                </c:pt>
                <c:pt idx="95">
                  <c:v>3.2795721960887647E-4</c:v>
                </c:pt>
                <c:pt idx="96">
                  <c:v>-3.3311255867156664E-2</c:v>
                </c:pt>
                <c:pt idx="97">
                  <c:v>-2.8528473730199178E-2</c:v>
                </c:pt>
                <c:pt idx="98">
                  <c:v>-1.1013952868071719E-2</c:v>
                </c:pt>
                <c:pt idx="99">
                  <c:v>1.7855464182296998E-3</c:v>
                </c:pt>
                <c:pt idx="100">
                  <c:v>1.9300067280357158E-2</c:v>
                </c:pt>
                <c:pt idx="101">
                  <c:v>-2.1878087853525852E-2</c:v>
                </c:pt>
                <c:pt idx="102">
                  <c:v>-3.1136044911876937E-3</c:v>
                </c:pt>
                <c:pt idx="103">
                  <c:v>8.8425507263285574E-3</c:v>
                </c:pt>
                <c:pt idx="104">
                  <c:v>1.5492936603002327E-2</c:v>
                </c:pt>
                <c:pt idx="105">
                  <c:v>3.300745746513023E-2</c:v>
                </c:pt>
                <c:pt idx="106">
                  <c:v>5.8958501744652558E-2</c:v>
                </c:pt>
                <c:pt idx="107">
                  <c:v>2.7701688124286861E-2</c:v>
                </c:pt>
                <c:pt idx="108">
                  <c:v>2.3974672122056617E-2</c:v>
                </c:pt>
                <c:pt idx="109">
                  <c:v>2.3974672122056617E-2</c:v>
                </c:pt>
                <c:pt idx="110">
                  <c:v>-8.170697668753224E-3</c:v>
                </c:pt>
                <c:pt idx="111">
                  <c:v>4.5830454116249975E-2</c:v>
                </c:pt>
                <c:pt idx="112">
                  <c:v>1.0258686505957293E-2</c:v>
                </c:pt>
                <c:pt idx="113">
                  <c:v>-4.9355663607371092E-3</c:v>
                </c:pt>
                <c:pt idx="114">
                  <c:v>4.2415199547591875E-2</c:v>
                </c:pt>
                <c:pt idx="115">
                  <c:v>3.6743861240191578E-2</c:v>
                </c:pt>
                <c:pt idx="116">
                  <c:v>2.4900678685464861E-2</c:v>
                </c:pt>
                <c:pt idx="117">
                  <c:v>7.3861578233374026E-3</c:v>
                </c:pt>
                <c:pt idx="118">
                  <c:v>-1.0128363038790056E-2</c:v>
                </c:pt>
                <c:pt idx="119">
                  <c:v>-2.7642883900917514E-2</c:v>
                </c:pt>
                <c:pt idx="120">
                  <c:v>7.3861578233374026E-3</c:v>
                </c:pt>
                <c:pt idx="121">
                  <c:v>1.9229340378064119E-2</c:v>
                </c:pt>
                <c:pt idx="122">
                  <c:v>-7.8192382941826288E-3</c:v>
                </c:pt>
                <c:pt idx="123">
                  <c:v>2.7209803430072288E-2</c:v>
                </c:pt>
                <c:pt idx="124">
                  <c:v>-1.5571173715756892E-2</c:v>
                </c:pt>
                <c:pt idx="125">
                  <c:v>-1.5571173715756892E-2</c:v>
                </c:pt>
                <c:pt idx="126">
                  <c:v>-3.0298028203929128E-2</c:v>
                </c:pt>
                <c:pt idx="127">
                  <c:v>-1.5571173715756892E-2</c:v>
                </c:pt>
                <c:pt idx="128">
                  <c:v>-5.5793012118064755E-2</c:v>
                </c:pt>
                <c:pt idx="129">
                  <c:v>-2.0763970393809839E-2</c:v>
                </c:pt>
                <c:pt idx="130">
                  <c:v>-1.5571173715756892E-2</c:v>
                </c:pt>
                <c:pt idx="131">
                  <c:v>-3.8278491255937297E-2</c:v>
                </c:pt>
                <c:pt idx="132">
                  <c:v>-2.9963151896350571E-2</c:v>
                </c:pt>
                <c:pt idx="133">
                  <c:v>-1.2448631034223112E-2</c:v>
                </c:pt>
                <c:pt idx="134">
                  <c:v>-3.1420741094971394E-2</c:v>
                </c:pt>
                <c:pt idx="135">
                  <c:v>-1.2448631034223112E-2</c:v>
                </c:pt>
                <c:pt idx="136">
                  <c:v>-2.9963151896350571E-2</c:v>
                </c:pt>
                <c:pt idx="137">
                  <c:v>-3.6613537773024341E-2</c:v>
                </c:pt>
                <c:pt idx="138">
                  <c:v>1.2587591505499596E-3</c:v>
                </c:pt>
                <c:pt idx="139">
                  <c:v>1.7148195159366608E-3</c:v>
                </c:pt>
                <c:pt idx="140">
                  <c:v>1.7148195159366608E-3</c:v>
                </c:pt>
                <c:pt idx="141">
                  <c:v>1.7148195159366608E-3</c:v>
                </c:pt>
                <c:pt idx="142">
                  <c:v>2.7209803430072288E-2</c:v>
                </c:pt>
                <c:pt idx="143">
                  <c:v>-7.7740261925236531E-3</c:v>
                </c:pt>
                <c:pt idx="144">
                  <c:v>9.7404946696033612E-3</c:v>
                </c:pt>
                <c:pt idx="145">
                  <c:v>4.5476979915508586E-3</c:v>
                </c:pt>
                <c:pt idx="146">
                  <c:v>2.2062218853677873E-2</c:v>
                </c:pt>
                <c:pt idx="147">
                  <c:v>2.2062218853677873E-2</c:v>
                </c:pt>
                <c:pt idx="148">
                  <c:v>2.2062218853677873E-2</c:v>
                </c:pt>
                <c:pt idx="149">
                  <c:v>2.2062218853677873E-2</c:v>
                </c:pt>
                <c:pt idx="150">
                  <c:v>2.2062218853677873E-2</c:v>
                </c:pt>
                <c:pt idx="151">
                  <c:v>2.2062218853677873E-2</c:v>
                </c:pt>
                <c:pt idx="152">
                  <c:v>2.2062218853677873E-2</c:v>
                </c:pt>
                <c:pt idx="153">
                  <c:v>-7.7740261925236531E-3</c:v>
                </c:pt>
                <c:pt idx="154">
                  <c:v>1.4057129255496736E-2</c:v>
                </c:pt>
                <c:pt idx="155">
                  <c:v>1.4057129255496736E-2</c:v>
                </c:pt>
                <c:pt idx="156">
                  <c:v>-3.7257990805205754E-2</c:v>
                </c:pt>
                <c:pt idx="157">
                  <c:v>-3.7257990805205754E-2</c:v>
                </c:pt>
                <c:pt idx="158">
                  <c:v>-2.5403664999653408E-2</c:v>
                </c:pt>
                <c:pt idx="159">
                  <c:v>-1.9209339488366339E-2</c:v>
                </c:pt>
                <c:pt idx="160">
                  <c:v>-5.5800193929185227E-3</c:v>
                </c:pt>
                <c:pt idx="161">
                  <c:v>1.3601068890109591E-2</c:v>
                </c:pt>
                <c:pt idx="162">
                  <c:v>-1.6235176156091935E-2</c:v>
                </c:pt>
                <c:pt idx="163">
                  <c:v>1.3601068890109591E-2</c:v>
                </c:pt>
                <c:pt idx="164">
                  <c:v>1.3601068890109591E-2</c:v>
                </c:pt>
                <c:pt idx="165">
                  <c:v>-4.0563849015514464E-2</c:v>
                </c:pt>
                <c:pt idx="166">
                  <c:v>-4.0563849015514464E-2</c:v>
                </c:pt>
                <c:pt idx="167">
                  <c:v>-1.0727603969312938E-2</c:v>
                </c:pt>
                <c:pt idx="168">
                  <c:v>-4.0563849015514464E-2</c:v>
                </c:pt>
                <c:pt idx="169">
                  <c:v>-1.0727603969312938E-2</c:v>
                </c:pt>
                <c:pt idx="170">
                  <c:v>-1.0727603969312938E-2</c:v>
                </c:pt>
                <c:pt idx="171">
                  <c:v>-3.7257990805205754E-2</c:v>
                </c:pt>
                <c:pt idx="172">
                  <c:v>-2.9942566340865007E-2</c:v>
                </c:pt>
                <c:pt idx="173">
                  <c:v>3.0968553146353273E-3</c:v>
                </c:pt>
                <c:pt idx="174">
                  <c:v>-1.9844422420184582E-2</c:v>
                </c:pt>
                <c:pt idx="175">
                  <c:v>-1.9844422420184582E-2</c:v>
                </c:pt>
                <c:pt idx="176">
                  <c:v>-1.9844422420184582E-2</c:v>
                </c:pt>
                <c:pt idx="177">
                  <c:v>-3.9481571068599841E-2</c:v>
                </c:pt>
                <c:pt idx="178">
                  <c:v>5.0213661028325252E-2</c:v>
                </c:pt>
                <c:pt idx="179">
                  <c:v>-2.0300482785571727E-2</c:v>
                </c:pt>
                <c:pt idx="180">
                  <c:v>-3.735894328231204E-2</c:v>
                </c:pt>
                <c:pt idx="181">
                  <c:v>-4.8452224940706667E-2</c:v>
                </c:pt>
                <c:pt idx="182">
                  <c:v>-7.1159542480887072E-2</c:v>
                </c:pt>
                <c:pt idx="183">
                  <c:v>-2.7222124971540751E-2</c:v>
                </c:pt>
                <c:pt idx="184">
                  <c:v>-6.7713526780916578E-2</c:v>
                </c:pt>
                <c:pt idx="185">
                  <c:v>-6.7713526780916578E-2</c:v>
                </c:pt>
                <c:pt idx="186">
                  <c:v>-8.6110589724276654E-2</c:v>
                </c:pt>
                <c:pt idx="187">
                  <c:v>-7.3788865540202586E-2</c:v>
                </c:pt>
                <c:pt idx="188">
                  <c:v>-7.3788865540202586E-2</c:v>
                </c:pt>
                <c:pt idx="189">
                  <c:v>-0.1413654385692511</c:v>
                </c:pt>
                <c:pt idx="190">
                  <c:v>-0.17836751837675369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F5-384E-AE21-297E32CDE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402720"/>
        <c:axId val="1296404368"/>
      </c:scatterChart>
      <c:valAx>
        <c:axId val="129640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Producer:João Portugal Ramos - Vinhos, SA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6404368"/>
        <c:crosses val="autoZero"/>
        <c:crossBetween val="midCat"/>
      </c:valAx>
      <c:valAx>
        <c:axId val="1296404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64027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Average Price in Dollars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7'!$AC$2:$AC$192</c:f>
              <c:numCache>
                <c:formatCode>General</c:formatCode>
                <c:ptCount val="191"/>
              </c:numCache>
            </c:numRef>
          </c:xVal>
          <c:yVal>
            <c:numRef>
              <c:f>'Model 7'!$C$31:$C$221</c:f>
              <c:numCache>
                <c:formatCode>General</c:formatCode>
                <c:ptCount val="191"/>
                <c:pt idx="0">
                  <c:v>7.9868917071374668E-2</c:v>
                </c:pt>
                <c:pt idx="1">
                  <c:v>3.4183519242551252E-2</c:v>
                </c:pt>
                <c:pt idx="2">
                  <c:v>1.6668998380423794E-2</c:v>
                </c:pt>
                <c:pt idx="3">
                  <c:v>-0.15624103441308757</c:v>
                </c:pt>
                <c:pt idx="4">
                  <c:v>3.0978158091428121E-3</c:v>
                </c:pt>
                <c:pt idx="5">
                  <c:v>2.908171807633142E-2</c:v>
                </c:pt>
                <c:pt idx="6">
                  <c:v>2.908171807633142E-2</c:v>
                </c:pt>
                <c:pt idx="7">
                  <c:v>-3.7376928588745084E-2</c:v>
                </c:pt>
                <c:pt idx="8">
                  <c:v>2.9126930177990396E-2</c:v>
                </c:pt>
                <c:pt idx="9">
                  <c:v>1.1612409315862493E-2</c:v>
                </c:pt>
                <c:pt idx="10">
                  <c:v>9.4181203079024556E-5</c:v>
                </c:pt>
                <c:pt idx="11">
                  <c:v>2.2710503231426316E-2</c:v>
                </c:pt>
                <c:pt idx="12">
                  <c:v>2.2710503231426316E-2</c:v>
                </c:pt>
                <c:pt idx="13">
                  <c:v>-1.2318538492828601E-2</c:v>
                </c:pt>
                <c:pt idx="14">
                  <c:v>2.2710503231426316E-2</c:v>
                </c:pt>
                <c:pt idx="15">
                  <c:v>2.2710503231426316E-2</c:v>
                </c:pt>
                <c:pt idx="16">
                  <c:v>5.1959823692988572E-3</c:v>
                </c:pt>
                <c:pt idx="17">
                  <c:v>4.8332999168847923E-2</c:v>
                </c:pt>
                <c:pt idx="18">
                  <c:v>-2.5889721064109583E-2</c:v>
                </c:pt>
                <c:pt idx="19">
                  <c:v>4.6060484090979514E-3</c:v>
                </c:pt>
                <c:pt idx="20">
                  <c:v>4.6060484090979514E-3</c:v>
                </c:pt>
                <c:pt idx="21">
                  <c:v>2.212056927122541E-2</c:v>
                </c:pt>
                <c:pt idx="22">
                  <c:v>3.9133817666307191E-2</c:v>
                </c:pt>
                <c:pt idx="23">
                  <c:v>2.1619296804179733E-2</c:v>
                </c:pt>
                <c:pt idx="24">
                  <c:v>3.9133817666307191E-2</c:v>
                </c:pt>
                <c:pt idx="25">
                  <c:v>5.664833852843465E-2</c:v>
                </c:pt>
                <c:pt idx="26">
                  <c:v>3.9996496463119868E-2</c:v>
                </c:pt>
                <c:pt idx="27">
                  <c:v>3.9996496463119868E-2</c:v>
                </c:pt>
                <c:pt idx="28">
                  <c:v>9.4181203079024556E-5</c:v>
                </c:pt>
                <c:pt idx="29">
                  <c:v>3.1025842591013042E-2</c:v>
                </c:pt>
                <c:pt idx="30">
                  <c:v>1.4012594195931261E-2</c:v>
                </c:pt>
                <c:pt idx="31">
                  <c:v>3.1025842591013042E-2</c:v>
                </c:pt>
                <c:pt idx="32">
                  <c:v>3.1025842591013042E-2</c:v>
                </c:pt>
                <c:pt idx="33">
                  <c:v>3.1025842591013042E-2</c:v>
                </c:pt>
                <c:pt idx="34">
                  <c:v>9.4181203079024556E-5</c:v>
                </c:pt>
                <c:pt idx="35">
                  <c:v>1.7608702065206483E-2</c:v>
                </c:pt>
                <c:pt idx="36">
                  <c:v>9.4181203079024556E-5</c:v>
                </c:pt>
                <c:pt idx="37">
                  <c:v>8.0787367893604856E-2</c:v>
                </c:pt>
                <c:pt idx="38">
                  <c:v>3.5782747354339506E-2</c:v>
                </c:pt>
                <c:pt idx="39">
                  <c:v>3.5782747354339506E-2</c:v>
                </c:pt>
                <c:pt idx="40">
                  <c:v>1.3939330473800027E-4</c:v>
                </c:pt>
                <c:pt idx="41">
                  <c:v>1.3939330473800027E-4</c:v>
                </c:pt>
                <c:pt idx="42">
                  <c:v>1.3939330473800027E-4</c:v>
                </c:pt>
                <c:pt idx="43">
                  <c:v>2.9434662403449607E-2</c:v>
                </c:pt>
                <c:pt idx="44">
                  <c:v>-5.9686022504637393E-2</c:v>
                </c:pt>
                <c:pt idx="45">
                  <c:v>2.8455614834177023E-2</c:v>
                </c:pt>
                <c:pt idx="46">
                  <c:v>-6.5734268900778936E-3</c:v>
                </c:pt>
                <c:pt idx="47">
                  <c:v>3.5994556881294049E-2</c:v>
                </c:pt>
                <c:pt idx="48">
                  <c:v>1.848003601916659E-2</c:v>
                </c:pt>
                <c:pt idx="49">
                  <c:v>1.848003601916659E-2</c:v>
                </c:pt>
                <c:pt idx="50">
                  <c:v>1.848003601916659E-2</c:v>
                </c:pt>
                <c:pt idx="51">
                  <c:v>-3.4063526567215785E-2</c:v>
                </c:pt>
                <c:pt idx="52">
                  <c:v>3.1099615886362564E-2</c:v>
                </c:pt>
                <c:pt idx="53">
                  <c:v>-3.8547686493930478E-2</c:v>
                </c:pt>
                <c:pt idx="54">
                  <c:v>-2.5395972004029765E-3</c:v>
                </c:pt>
                <c:pt idx="55">
                  <c:v>-2.5395972004029765E-3</c:v>
                </c:pt>
                <c:pt idx="56">
                  <c:v>7.4359816146074564E-3</c:v>
                </c:pt>
                <c:pt idx="57">
                  <c:v>7.4359816146074564E-3</c:v>
                </c:pt>
                <c:pt idx="58">
                  <c:v>1.5543956689901606E-2</c:v>
                </c:pt>
                <c:pt idx="59">
                  <c:v>8.8935708132278357E-3</c:v>
                </c:pt>
                <c:pt idx="60">
                  <c:v>-1.5271335925572949E-2</c:v>
                </c:pt>
                <c:pt idx="61">
                  <c:v>5.0071725947110846E-2</c:v>
                </c:pt>
                <c:pt idx="62">
                  <c:v>5.0071725947110846E-2</c:v>
                </c:pt>
                <c:pt idx="63">
                  <c:v>-1.224426108447485E-2</c:v>
                </c:pt>
                <c:pt idx="64">
                  <c:v>1.172879441331709E-3</c:v>
                </c:pt>
                <c:pt idx="65">
                  <c:v>1.172879441331709E-3</c:v>
                </c:pt>
                <c:pt idx="66">
                  <c:v>1.172879441331709E-3</c:v>
                </c:pt>
                <c:pt idx="67">
                  <c:v>1.172879441331709E-3</c:v>
                </c:pt>
                <c:pt idx="68">
                  <c:v>1.8687400303459167E-2</c:v>
                </c:pt>
                <c:pt idx="69">
                  <c:v>1.172879441331709E-3</c:v>
                </c:pt>
                <c:pt idx="70">
                  <c:v>3.5766029250860143E-2</c:v>
                </c:pt>
                <c:pt idx="71">
                  <c:v>2.3444305066785631E-2</c:v>
                </c:pt>
                <c:pt idx="72">
                  <c:v>1.0188745415097511E-2</c:v>
                </c:pt>
                <c:pt idx="73">
                  <c:v>-2.9713569844943333E-2</c:v>
                </c:pt>
                <c:pt idx="74">
                  <c:v>2.2600960998000463E-2</c:v>
                </c:pt>
                <c:pt idx="75">
                  <c:v>3.9134856137917673E-2</c:v>
                </c:pt>
                <c:pt idx="76">
                  <c:v>2.0162746077169835E-2</c:v>
                </c:pt>
                <c:pt idx="77">
                  <c:v>2.6482252150423768E-3</c:v>
                </c:pt>
                <c:pt idx="78">
                  <c:v>2.1620335275790215E-2</c:v>
                </c:pt>
                <c:pt idx="79">
                  <c:v>3.3692045460950837E-2</c:v>
                </c:pt>
                <c:pt idx="80">
                  <c:v>-1.3369962633040799E-3</c:v>
                </c:pt>
                <c:pt idx="81">
                  <c:v>-1.3369962633040799E-3</c:v>
                </c:pt>
                <c:pt idx="82">
                  <c:v>1.6177524598823378E-2</c:v>
                </c:pt>
                <c:pt idx="83">
                  <c:v>-1.3369962633040799E-3</c:v>
                </c:pt>
                <c:pt idx="84">
                  <c:v>1.0984727920770432E-2</c:v>
                </c:pt>
                <c:pt idx="85">
                  <c:v>1.0984727920770432E-2</c:v>
                </c:pt>
                <c:pt idx="86">
                  <c:v>-6.5297929413570266E-3</c:v>
                </c:pt>
                <c:pt idx="87">
                  <c:v>2.8767528454762825E-3</c:v>
                </c:pt>
                <c:pt idx="88">
                  <c:v>-1.2291622647587097E-2</c:v>
                </c:pt>
                <c:pt idx="89">
                  <c:v>1.9300067280357158E-2</c:v>
                </c:pt>
                <c:pt idx="90">
                  <c:v>9.7660094702378686E-3</c:v>
                </c:pt>
                <c:pt idx="91">
                  <c:v>1.7855464182296998E-3</c:v>
                </c:pt>
                <c:pt idx="92">
                  <c:v>1.7855464182296998E-3</c:v>
                </c:pt>
                <c:pt idx="93">
                  <c:v>1.7855464182296998E-3</c:v>
                </c:pt>
                <c:pt idx="94">
                  <c:v>3.2795721960887647E-4</c:v>
                </c:pt>
                <c:pt idx="95">
                  <c:v>3.2795721960887647E-4</c:v>
                </c:pt>
                <c:pt idx="96">
                  <c:v>-3.3311255867156664E-2</c:v>
                </c:pt>
                <c:pt idx="97">
                  <c:v>-2.8528473730199178E-2</c:v>
                </c:pt>
                <c:pt idx="98">
                  <c:v>-1.1013952868071719E-2</c:v>
                </c:pt>
                <c:pt idx="99">
                  <c:v>1.7855464182296998E-3</c:v>
                </c:pt>
                <c:pt idx="100">
                  <c:v>1.9300067280357158E-2</c:v>
                </c:pt>
                <c:pt idx="101">
                  <c:v>-2.1878087853525852E-2</c:v>
                </c:pt>
                <c:pt idx="102">
                  <c:v>-3.1136044911876937E-3</c:v>
                </c:pt>
                <c:pt idx="103">
                  <c:v>8.8425507263285574E-3</c:v>
                </c:pt>
                <c:pt idx="104">
                  <c:v>1.5492936603002327E-2</c:v>
                </c:pt>
                <c:pt idx="105">
                  <c:v>3.300745746513023E-2</c:v>
                </c:pt>
                <c:pt idx="106">
                  <c:v>5.8958501744652558E-2</c:v>
                </c:pt>
                <c:pt idx="107">
                  <c:v>2.7701688124286861E-2</c:v>
                </c:pt>
                <c:pt idx="108">
                  <c:v>2.3974672122056617E-2</c:v>
                </c:pt>
                <c:pt idx="109">
                  <c:v>2.3974672122056617E-2</c:v>
                </c:pt>
                <c:pt idx="110">
                  <c:v>-8.170697668753224E-3</c:v>
                </c:pt>
                <c:pt idx="111">
                  <c:v>4.5830454116249975E-2</c:v>
                </c:pt>
                <c:pt idx="112">
                  <c:v>1.0258686505957293E-2</c:v>
                </c:pt>
                <c:pt idx="113">
                  <c:v>-4.9355663607371092E-3</c:v>
                </c:pt>
                <c:pt idx="114">
                  <c:v>4.2415199547591875E-2</c:v>
                </c:pt>
                <c:pt idx="115">
                  <c:v>3.6743861240191578E-2</c:v>
                </c:pt>
                <c:pt idx="116">
                  <c:v>2.4900678685464861E-2</c:v>
                </c:pt>
                <c:pt idx="117">
                  <c:v>7.3861578233374026E-3</c:v>
                </c:pt>
                <c:pt idx="118">
                  <c:v>-1.0128363038790056E-2</c:v>
                </c:pt>
                <c:pt idx="119">
                  <c:v>-2.7642883900917514E-2</c:v>
                </c:pt>
                <c:pt idx="120">
                  <c:v>7.3861578233374026E-3</c:v>
                </c:pt>
                <c:pt idx="121">
                  <c:v>1.9229340378064119E-2</c:v>
                </c:pt>
                <c:pt idx="122">
                  <c:v>-7.8192382941826288E-3</c:v>
                </c:pt>
                <c:pt idx="123">
                  <c:v>2.7209803430072288E-2</c:v>
                </c:pt>
                <c:pt idx="124">
                  <c:v>-1.5571173715756892E-2</c:v>
                </c:pt>
                <c:pt idx="125">
                  <c:v>-1.5571173715756892E-2</c:v>
                </c:pt>
                <c:pt idx="126">
                  <c:v>-3.0298028203929128E-2</c:v>
                </c:pt>
                <c:pt idx="127">
                  <c:v>-1.5571173715756892E-2</c:v>
                </c:pt>
                <c:pt idx="128">
                  <c:v>-5.5793012118064755E-2</c:v>
                </c:pt>
                <c:pt idx="129">
                  <c:v>-2.0763970393809839E-2</c:v>
                </c:pt>
                <c:pt idx="130">
                  <c:v>-1.5571173715756892E-2</c:v>
                </c:pt>
                <c:pt idx="131">
                  <c:v>-3.8278491255937297E-2</c:v>
                </c:pt>
                <c:pt idx="132">
                  <c:v>-2.9963151896350571E-2</c:v>
                </c:pt>
                <c:pt idx="133">
                  <c:v>-1.2448631034223112E-2</c:v>
                </c:pt>
                <c:pt idx="134">
                  <c:v>-3.1420741094971394E-2</c:v>
                </c:pt>
                <c:pt idx="135">
                  <c:v>-1.2448631034223112E-2</c:v>
                </c:pt>
                <c:pt idx="136">
                  <c:v>-2.9963151896350571E-2</c:v>
                </c:pt>
                <c:pt idx="137">
                  <c:v>-3.6613537773024341E-2</c:v>
                </c:pt>
                <c:pt idx="138">
                  <c:v>1.2587591505499596E-3</c:v>
                </c:pt>
                <c:pt idx="139">
                  <c:v>1.7148195159366608E-3</c:v>
                </c:pt>
                <c:pt idx="140">
                  <c:v>1.7148195159366608E-3</c:v>
                </c:pt>
                <c:pt idx="141">
                  <c:v>1.7148195159366608E-3</c:v>
                </c:pt>
                <c:pt idx="142">
                  <c:v>2.7209803430072288E-2</c:v>
                </c:pt>
                <c:pt idx="143">
                  <c:v>-7.7740261925236531E-3</c:v>
                </c:pt>
                <c:pt idx="144">
                  <c:v>9.7404946696033612E-3</c:v>
                </c:pt>
                <c:pt idx="145">
                  <c:v>4.5476979915508586E-3</c:v>
                </c:pt>
                <c:pt idx="146">
                  <c:v>2.2062218853677873E-2</c:v>
                </c:pt>
                <c:pt idx="147">
                  <c:v>2.2062218853677873E-2</c:v>
                </c:pt>
                <c:pt idx="148">
                  <c:v>2.2062218853677873E-2</c:v>
                </c:pt>
                <c:pt idx="149">
                  <c:v>2.2062218853677873E-2</c:v>
                </c:pt>
                <c:pt idx="150">
                  <c:v>2.2062218853677873E-2</c:v>
                </c:pt>
                <c:pt idx="151">
                  <c:v>2.2062218853677873E-2</c:v>
                </c:pt>
                <c:pt idx="152">
                  <c:v>2.2062218853677873E-2</c:v>
                </c:pt>
                <c:pt idx="153">
                  <c:v>-7.7740261925236531E-3</c:v>
                </c:pt>
                <c:pt idx="154">
                  <c:v>1.4057129255496736E-2</c:v>
                </c:pt>
                <c:pt idx="155">
                  <c:v>1.4057129255496736E-2</c:v>
                </c:pt>
                <c:pt idx="156">
                  <c:v>-3.7257990805205754E-2</c:v>
                </c:pt>
                <c:pt idx="157">
                  <c:v>-3.7257990805205754E-2</c:v>
                </c:pt>
                <c:pt idx="158">
                  <c:v>-2.5403664999653408E-2</c:v>
                </c:pt>
                <c:pt idx="159">
                  <c:v>-1.9209339488366339E-2</c:v>
                </c:pt>
                <c:pt idx="160">
                  <c:v>-5.5800193929185227E-3</c:v>
                </c:pt>
                <c:pt idx="161">
                  <c:v>1.3601068890109591E-2</c:v>
                </c:pt>
                <c:pt idx="162">
                  <c:v>-1.6235176156091935E-2</c:v>
                </c:pt>
                <c:pt idx="163">
                  <c:v>1.3601068890109591E-2</c:v>
                </c:pt>
                <c:pt idx="164">
                  <c:v>1.3601068890109591E-2</c:v>
                </c:pt>
                <c:pt idx="165">
                  <c:v>-4.0563849015514464E-2</c:v>
                </c:pt>
                <c:pt idx="166">
                  <c:v>-4.0563849015514464E-2</c:v>
                </c:pt>
                <c:pt idx="167">
                  <c:v>-1.0727603969312938E-2</c:v>
                </c:pt>
                <c:pt idx="168">
                  <c:v>-4.0563849015514464E-2</c:v>
                </c:pt>
                <c:pt idx="169">
                  <c:v>-1.0727603969312938E-2</c:v>
                </c:pt>
                <c:pt idx="170">
                  <c:v>-1.0727603969312938E-2</c:v>
                </c:pt>
                <c:pt idx="171">
                  <c:v>-3.7257990805205754E-2</c:v>
                </c:pt>
                <c:pt idx="172">
                  <c:v>-2.9942566340865007E-2</c:v>
                </c:pt>
                <c:pt idx="173">
                  <c:v>3.0968553146353273E-3</c:v>
                </c:pt>
                <c:pt idx="174">
                  <c:v>-1.9844422420184582E-2</c:v>
                </c:pt>
                <c:pt idx="175">
                  <c:v>-1.9844422420184582E-2</c:v>
                </c:pt>
                <c:pt idx="176">
                  <c:v>-1.9844422420184582E-2</c:v>
                </c:pt>
                <c:pt idx="177">
                  <c:v>-3.9481571068599841E-2</c:v>
                </c:pt>
                <c:pt idx="178">
                  <c:v>5.0213661028325252E-2</c:v>
                </c:pt>
                <c:pt idx="179">
                  <c:v>-2.0300482785571727E-2</c:v>
                </c:pt>
                <c:pt idx="180">
                  <c:v>-3.735894328231204E-2</c:v>
                </c:pt>
                <c:pt idx="181">
                  <c:v>-4.8452224940706667E-2</c:v>
                </c:pt>
                <c:pt idx="182">
                  <c:v>-7.1159542480887072E-2</c:v>
                </c:pt>
                <c:pt idx="183">
                  <c:v>-2.7222124971540751E-2</c:v>
                </c:pt>
                <c:pt idx="184">
                  <c:v>-6.7713526780916578E-2</c:v>
                </c:pt>
                <c:pt idx="185">
                  <c:v>-6.7713526780916578E-2</c:v>
                </c:pt>
                <c:pt idx="186">
                  <c:v>-8.6110589724276654E-2</c:v>
                </c:pt>
                <c:pt idx="187">
                  <c:v>-7.3788865540202586E-2</c:v>
                </c:pt>
                <c:pt idx="188">
                  <c:v>-7.3788865540202586E-2</c:v>
                </c:pt>
                <c:pt idx="189">
                  <c:v>-0.1413654385692511</c:v>
                </c:pt>
                <c:pt idx="190">
                  <c:v>-0.17836751837675369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0E-B64F-9FAE-5E7CE10E0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708528"/>
        <c:axId val="1295947632"/>
      </c:scatterChart>
      <c:valAx>
        <c:axId val="125270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Average Price in Dollars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5947632"/>
        <c:crosses val="autoZero"/>
        <c:crossBetween val="midCat"/>
      </c:valAx>
      <c:valAx>
        <c:axId val="1295947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27085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7'!$E$31:$E$221</c:f>
              <c:numCache>
                <c:formatCode>General</c:formatCode>
                <c:ptCount val="191"/>
                <c:pt idx="0">
                  <c:v>0.26178010471204188</c:v>
                </c:pt>
                <c:pt idx="1">
                  <c:v>0.78534031413612571</c:v>
                </c:pt>
                <c:pt idx="2">
                  <c:v>1.3089005235602094</c:v>
                </c:pt>
                <c:pt idx="3">
                  <c:v>1.8324607329842932</c:v>
                </c:pt>
                <c:pt idx="4">
                  <c:v>2.3560209424083771</c:v>
                </c:pt>
                <c:pt idx="5">
                  <c:v>2.8795811518324608</c:v>
                </c:pt>
                <c:pt idx="6">
                  <c:v>3.4031413612565449</c:v>
                </c:pt>
                <c:pt idx="7">
                  <c:v>3.9267015706806285</c:v>
                </c:pt>
                <c:pt idx="8">
                  <c:v>4.4502617801047117</c:v>
                </c:pt>
                <c:pt idx="9">
                  <c:v>4.9738219895287958</c:v>
                </c:pt>
                <c:pt idx="10">
                  <c:v>5.4973821989528791</c:v>
                </c:pt>
                <c:pt idx="11">
                  <c:v>6.0209424083769632</c:v>
                </c:pt>
                <c:pt idx="12">
                  <c:v>6.5445026178010473</c:v>
                </c:pt>
                <c:pt idx="13">
                  <c:v>7.0680628272251305</c:v>
                </c:pt>
                <c:pt idx="14">
                  <c:v>7.5916230366492146</c:v>
                </c:pt>
                <c:pt idx="15">
                  <c:v>8.1151832460732987</c:v>
                </c:pt>
                <c:pt idx="16">
                  <c:v>8.6387434554973819</c:v>
                </c:pt>
                <c:pt idx="17">
                  <c:v>9.1623036649214651</c:v>
                </c:pt>
                <c:pt idx="18">
                  <c:v>9.6858638743455501</c:v>
                </c:pt>
                <c:pt idx="19">
                  <c:v>10.209424083769633</c:v>
                </c:pt>
                <c:pt idx="20">
                  <c:v>10.732984293193716</c:v>
                </c:pt>
                <c:pt idx="21">
                  <c:v>11.256544502617801</c:v>
                </c:pt>
                <c:pt idx="22">
                  <c:v>11.780104712041885</c:v>
                </c:pt>
                <c:pt idx="23">
                  <c:v>12.303664921465968</c:v>
                </c:pt>
                <c:pt idx="24">
                  <c:v>12.827225130890053</c:v>
                </c:pt>
                <c:pt idx="25">
                  <c:v>13.350785340314136</c:v>
                </c:pt>
                <c:pt idx="26">
                  <c:v>13.874345549738219</c:v>
                </c:pt>
                <c:pt idx="27">
                  <c:v>14.397905759162303</c:v>
                </c:pt>
                <c:pt idx="28">
                  <c:v>14.921465968586388</c:v>
                </c:pt>
                <c:pt idx="29">
                  <c:v>15.445026178010471</c:v>
                </c:pt>
                <c:pt idx="30">
                  <c:v>15.968586387434554</c:v>
                </c:pt>
                <c:pt idx="31">
                  <c:v>16.492146596858639</c:v>
                </c:pt>
                <c:pt idx="32">
                  <c:v>17.015706806282722</c:v>
                </c:pt>
                <c:pt idx="33">
                  <c:v>17.539267015706805</c:v>
                </c:pt>
                <c:pt idx="34">
                  <c:v>18.062827225130889</c:v>
                </c:pt>
                <c:pt idx="35">
                  <c:v>18.586387434554972</c:v>
                </c:pt>
                <c:pt idx="36">
                  <c:v>19.109947643979059</c:v>
                </c:pt>
                <c:pt idx="37">
                  <c:v>19.633507853403142</c:v>
                </c:pt>
                <c:pt idx="38">
                  <c:v>20.157068062827225</c:v>
                </c:pt>
                <c:pt idx="39">
                  <c:v>20.680628272251308</c:v>
                </c:pt>
                <c:pt idx="40">
                  <c:v>21.204188481675391</c:v>
                </c:pt>
                <c:pt idx="41">
                  <c:v>21.727748691099475</c:v>
                </c:pt>
                <c:pt idx="42">
                  <c:v>22.251308900523561</c:v>
                </c:pt>
                <c:pt idx="43">
                  <c:v>22.774869109947645</c:v>
                </c:pt>
                <c:pt idx="44">
                  <c:v>23.298429319371728</c:v>
                </c:pt>
                <c:pt idx="45">
                  <c:v>23.821989528795811</c:v>
                </c:pt>
                <c:pt idx="46">
                  <c:v>24.345549738219894</c:v>
                </c:pt>
                <c:pt idx="47">
                  <c:v>24.869109947643977</c:v>
                </c:pt>
                <c:pt idx="48">
                  <c:v>25.392670157068064</c:v>
                </c:pt>
                <c:pt idx="49">
                  <c:v>25.916230366492147</c:v>
                </c:pt>
                <c:pt idx="50">
                  <c:v>26.439790575916231</c:v>
                </c:pt>
                <c:pt idx="51">
                  <c:v>26.963350785340314</c:v>
                </c:pt>
                <c:pt idx="52">
                  <c:v>27.486910994764397</c:v>
                </c:pt>
                <c:pt idx="53">
                  <c:v>28.01047120418848</c:v>
                </c:pt>
                <c:pt idx="54">
                  <c:v>28.534031413612563</c:v>
                </c:pt>
                <c:pt idx="55">
                  <c:v>29.05759162303665</c:v>
                </c:pt>
                <c:pt idx="56">
                  <c:v>29.581151832460733</c:v>
                </c:pt>
                <c:pt idx="57">
                  <c:v>30.104712041884817</c:v>
                </c:pt>
                <c:pt idx="58">
                  <c:v>30.6282722513089</c:v>
                </c:pt>
                <c:pt idx="59">
                  <c:v>31.151832460732983</c:v>
                </c:pt>
                <c:pt idx="60">
                  <c:v>31.675392670157066</c:v>
                </c:pt>
                <c:pt idx="61">
                  <c:v>32.198952879581157</c:v>
                </c:pt>
                <c:pt idx="62">
                  <c:v>32.72251308900524</c:v>
                </c:pt>
                <c:pt idx="63">
                  <c:v>33.246073298429323</c:v>
                </c:pt>
                <c:pt idx="64">
                  <c:v>33.769633507853406</c:v>
                </c:pt>
                <c:pt idx="65">
                  <c:v>34.293193717277489</c:v>
                </c:pt>
                <c:pt idx="66">
                  <c:v>34.816753926701573</c:v>
                </c:pt>
                <c:pt idx="67">
                  <c:v>35.340314136125656</c:v>
                </c:pt>
                <c:pt idx="68">
                  <c:v>35.863874345549739</c:v>
                </c:pt>
                <c:pt idx="69">
                  <c:v>36.387434554973822</c:v>
                </c:pt>
                <c:pt idx="70">
                  <c:v>36.910994764397905</c:v>
                </c:pt>
                <c:pt idx="71">
                  <c:v>37.434554973821996</c:v>
                </c:pt>
                <c:pt idx="72">
                  <c:v>37.958115183246079</c:v>
                </c:pt>
                <c:pt idx="73">
                  <c:v>38.481675392670162</c:v>
                </c:pt>
                <c:pt idx="74">
                  <c:v>39.005235602094245</c:v>
                </c:pt>
                <c:pt idx="75">
                  <c:v>39.528795811518329</c:v>
                </c:pt>
                <c:pt idx="76">
                  <c:v>40.052356020942412</c:v>
                </c:pt>
                <c:pt idx="77">
                  <c:v>40.575916230366495</c:v>
                </c:pt>
                <c:pt idx="78">
                  <c:v>41.099476439790578</c:v>
                </c:pt>
                <c:pt idx="79">
                  <c:v>41.623036649214662</c:v>
                </c:pt>
                <c:pt idx="80">
                  <c:v>42.146596858638745</c:v>
                </c:pt>
                <c:pt idx="81">
                  <c:v>42.670157068062828</c:v>
                </c:pt>
                <c:pt idx="82">
                  <c:v>43.193717277486911</c:v>
                </c:pt>
                <c:pt idx="83">
                  <c:v>43.717277486910994</c:v>
                </c:pt>
                <c:pt idx="84">
                  <c:v>44.240837696335085</c:v>
                </c:pt>
                <c:pt idx="85">
                  <c:v>44.764397905759168</c:v>
                </c:pt>
                <c:pt idx="86">
                  <c:v>45.287958115183251</c:v>
                </c:pt>
                <c:pt idx="87">
                  <c:v>45.811518324607334</c:v>
                </c:pt>
                <c:pt idx="88">
                  <c:v>46.335078534031418</c:v>
                </c:pt>
                <c:pt idx="89">
                  <c:v>46.858638743455501</c:v>
                </c:pt>
                <c:pt idx="90">
                  <c:v>47.382198952879584</c:v>
                </c:pt>
                <c:pt idx="91">
                  <c:v>47.905759162303667</c:v>
                </c:pt>
                <c:pt idx="92">
                  <c:v>48.42931937172775</c:v>
                </c:pt>
                <c:pt idx="93">
                  <c:v>48.952879581151834</c:v>
                </c:pt>
                <c:pt idx="94">
                  <c:v>49.476439790575917</c:v>
                </c:pt>
                <c:pt idx="95">
                  <c:v>50</c:v>
                </c:pt>
                <c:pt idx="96">
                  <c:v>50.52356020942409</c:v>
                </c:pt>
                <c:pt idx="97">
                  <c:v>51.047120418848174</c:v>
                </c:pt>
                <c:pt idx="98">
                  <c:v>51.570680628272257</c:v>
                </c:pt>
                <c:pt idx="99">
                  <c:v>52.09424083769634</c:v>
                </c:pt>
                <c:pt idx="100">
                  <c:v>52.617801047120423</c:v>
                </c:pt>
                <c:pt idx="101">
                  <c:v>53.141361256544506</c:v>
                </c:pt>
                <c:pt idx="102">
                  <c:v>53.66492146596859</c:v>
                </c:pt>
                <c:pt idx="103">
                  <c:v>54.188481675392673</c:v>
                </c:pt>
                <c:pt idx="104">
                  <c:v>54.712041884816756</c:v>
                </c:pt>
                <c:pt idx="105">
                  <c:v>55.235602094240839</c:v>
                </c:pt>
                <c:pt idx="106">
                  <c:v>55.759162303664922</c:v>
                </c:pt>
                <c:pt idx="107">
                  <c:v>56.282722513089006</c:v>
                </c:pt>
                <c:pt idx="108">
                  <c:v>56.806282722513089</c:v>
                </c:pt>
                <c:pt idx="109">
                  <c:v>57.329842931937179</c:v>
                </c:pt>
                <c:pt idx="110">
                  <c:v>57.853403141361262</c:v>
                </c:pt>
                <c:pt idx="111">
                  <c:v>58.376963350785346</c:v>
                </c:pt>
                <c:pt idx="112">
                  <c:v>58.900523560209429</c:v>
                </c:pt>
                <c:pt idx="113">
                  <c:v>59.424083769633512</c:v>
                </c:pt>
                <c:pt idx="114">
                  <c:v>59.947643979057595</c:v>
                </c:pt>
                <c:pt idx="115">
                  <c:v>60.471204188481678</c:v>
                </c:pt>
                <c:pt idx="116">
                  <c:v>60.994764397905762</c:v>
                </c:pt>
                <c:pt idx="117">
                  <c:v>61.518324607329845</c:v>
                </c:pt>
                <c:pt idx="118">
                  <c:v>62.041884816753928</c:v>
                </c:pt>
                <c:pt idx="119">
                  <c:v>62.565445026178011</c:v>
                </c:pt>
                <c:pt idx="120">
                  <c:v>63.089005235602095</c:v>
                </c:pt>
                <c:pt idx="121">
                  <c:v>63.612565445026178</c:v>
                </c:pt>
                <c:pt idx="122">
                  <c:v>64.136125654450268</c:v>
                </c:pt>
                <c:pt idx="123">
                  <c:v>64.659685863874344</c:v>
                </c:pt>
                <c:pt idx="124">
                  <c:v>65.183246073298434</c:v>
                </c:pt>
                <c:pt idx="125">
                  <c:v>65.706806282722511</c:v>
                </c:pt>
                <c:pt idx="126">
                  <c:v>66.230366492146601</c:v>
                </c:pt>
                <c:pt idx="127">
                  <c:v>66.753926701570677</c:v>
                </c:pt>
                <c:pt idx="128">
                  <c:v>67.277486910994767</c:v>
                </c:pt>
                <c:pt idx="129">
                  <c:v>67.801047120418858</c:v>
                </c:pt>
                <c:pt idx="130">
                  <c:v>68.324607329842934</c:v>
                </c:pt>
                <c:pt idx="131">
                  <c:v>68.848167539267024</c:v>
                </c:pt>
                <c:pt idx="132">
                  <c:v>69.3717277486911</c:v>
                </c:pt>
                <c:pt idx="133">
                  <c:v>69.89528795811519</c:v>
                </c:pt>
                <c:pt idx="134">
                  <c:v>70.418848167539267</c:v>
                </c:pt>
                <c:pt idx="135">
                  <c:v>70.942408376963357</c:v>
                </c:pt>
                <c:pt idx="136">
                  <c:v>71.465968586387433</c:v>
                </c:pt>
                <c:pt idx="137">
                  <c:v>71.989528795811523</c:v>
                </c:pt>
                <c:pt idx="138">
                  <c:v>72.513089005235599</c:v>
                </c:pt>
                <c:pt idx="139">
                  <c:v>73.03664921465969</c:v>
                </c:pt>
                <c:pt idx="140">
                  <c:v>73.560209424083766</c:v>
                </c:pt>
                <c:pt idx="141">
                  <c:v>74.083769633507856</c:v>
                </c:pt>
                <c:pt idx="142">
                  <c:v>74.607329842931946</c:v>
                </c:pt>
                <c:pt idx="143">
                  <c:v>75.130890052356023</c:v>
                </c:pt>
                <c:pt idx="144">
                  <c:v>75.654450261780113</c:v>
                </c:pt>
                <c:pt idx="145">
                  <c:v>76.178010471204189</c:v>
                </c:pt>
                <c:pt idx="146">
                  <c:v>76.701570680628279</c:v>
                </c:pt>
                <c:pt idx="147">
                  <c:v>77.225130890052355</c:v>
                </c:pt>
                <c:pt idx="148">
                  <c:v>77.748691099476446</c:v>
                </c:pt>
                <c:pt idx="149">
                  <c:v>78.272251308900522</c:v>
                </c:pt>
                <c:pt idx="150">
                  <c:v>78.795811518324612</c:v>
                </c:pt>
                <c:pt idx="151">
                  <c:v>79.319371727748688</c:v>
                </c:pt>
                <c:pt idx="152">
                  <c:v>79.842931937172779</c:v>
                </c:pt>
                <c:pt idx="153">
                  <c:v>80.366492146596855</c:v>
                </c:pt>
                <c:pt idx="154">
                  <c:v>80.890052356020945</c:v>
                </c:pt>
                <c:pt idx="155">
                  <c:v>81.413612565445035</c:v>
                </c:pt>
                <c:pt idx="156">
                  <c:v>81.937172774869111</c:v>
                </c:pt>
                <c:pt idx="157">
                  <c:v>82.460732984293202</c:v>
                </c:pt>
                <c:pt idx="158">
                  <c:v>82.984293193717278</c:v>
                </c:pt>
                <c:pt idx="159">
                  <c:v>83.507853403141368</c:v>
                </c:pt>
                <c:pt idx="160">
                  <c:v>84.031413612565444</c:v>
                </c:pt>
                <c:pt idx="161">
                  <c:v>84.554973821989535</c:v>
                </c:pt>
                <c:pt idx="162">
                  <c:v>85.078534031413611</c:v>
                </c:pt>
                <c:pt idx="163">
                  <c:v>85.602094240837701</c:v>
                </c:pt>
                <c:pt idx="164">
                  <c:v>86.125654450261777</c:v>
                </c:pt>
                <c:pt idx="165">
                  <c:v>86.649214659685867</c:v>
                </c:pt>
                <c:pt idx="166">
                  <c:v>87.172774869109944</c:v>
                </c:pt>
                <c:pt idx="167">
                  <c:v>87.696335078534034</c:v>
                </c:pt>
                <c:pt idx="168">
                  <c:v>88.219895287958124</c:v>
                </c:pt>
                <c:pt idx="169">
                  <c:v>88.7434554973822</c:v>
                </c:pt>
                <c:pt idx="170">
                  <c:v>89.267015706806291</c:v>
                </c:pt>
                <c:pt idx="171">
                  <c:v>89.790575916230367</c:v>
                </c:pt>
                <c:pt idx="172">
                  <c:v>90.314136125654457</c:v>
                </c:pt>
                <c:pt idx="173">
                  <c:v>90.837696335078533</c:v>
                </c:pt>
                <c:pt idx="174">
                  <c:v>91.361256544502623</c:v>
                </c:pt>
                <c:pt idx="175">
                  <c:v>91.8848167539267</c:v>
                </c:pt>
                <c:pt idx="176">
                  <c:v>92.40837696335079</c:v>
                </c:pt>
                <c:pt idx="177">
                  <c:v>92.931937172774866</c:v>
                </c:pt>
                <c:pt idx="178">
                  <c:v>93.455497382198956</c:v>
                </c:pt>
                <c:pt idx="179">
                  <c:v>93.979057591623032</c:v>
                </c:pt>
                <c:pt idx="180">
                  <c:v>94.502617801047123</c:v>
                </c:pt>
                <c:pt idx="181">
                  <c:v>95.026178010471213</c:v>
                </c:pt>
                <c:pt idx="182">
                  <c:v>95.549738219895289</c:v>
                </c:pt>
                <c:pt idx="183">
                  <c:v>96.073298429319379</c:v>
                </c:pt>
                <c:pt idx="184">
                  <c:v>96.596858638743456</c:v>
                </c:pt>
                <c:pt idx="185">
                  <c:v>97.120418848167546</c:v>
                </c:pt>
                <c:pt idx="186">
                  <c:v>97.643979057591622</c:v>
                </c:pt>
                <c:pt idx="187">
                  <c:v>98.167539267015712</c:v>
                </c:pt>
                <c:pt idx="188">
                  <c:v>98.691099476439788</c:v>
                </c:pt>
                <c:pt idx="189">
                  <c:v>99.214659685863879</c:v>
                </c:pt>
                <c:pt idx="190">
                  <c:v>99.738219895287955</c:v>
                </c:pt>
              </c:numCache>
            </c:numRef>
          </c:xVal>
          <c:yVal>
            <c:numRef>
              <c:f>'Model 7'!$F$31:$F$221</c:f>
              <c:numCache>
                <c:formatCode>General</c:formatCode>
                <c:ptCount val="191"/>
                <c:pt idx="0">
                  <c:v>2.5257286443082556</c:v>
                </c:pt>
                <c:pt idx="1">
                  <c:v>2.5649493574615367</c:v>
                </c:pt>
                <c:pt idx="2">
                  <c:v>2.6026896854443837</c:v>
                </c:pt>
                <c:pt idx="3">
                  <c:v>2.6026896854443837</c:v>
                </c:pt>
                <c:pt idx="4">
                  <c:v>2.6026896854443837</c:v>
                </c:pt>
                <c:pt idx="5">
                  <c:v>2.6390573296152584</c:v>
                </c:pt>
                <c:pt idx="6">
                  <c:v>2.6390573296152584</c:v>
                </c:pt>
                <c:pt idx="7">
                  <c:v>2.6390573296152584</c:v>
                </c:pt>
                <c:pt idx="8">
                  <c:v>2.6741486494265287</c:v>
                </c:pt>
                <c:pt idx="9">
                  <c:v>2.6741486494265287</c:v>
                </c:pt>
                <c:pt idx="10">
                  <c:v>2.6741486494265287</c:v>
                </c:pt>
                <c:pt idx="11">
                  <c:v>2.6741486494265287</c:v>
                </c:pt>
                <c:pt idx="12">
                  <c:v>2.6741486494265287</c:v>
                </c:pt>
                <c:pt idx="13">
                  <c:v>2.6741486494265287</c:v>
                </c:pt>
                <c:pt idx="14">
                  <c:v>2.6741486494265287</c:v>
                </c:pt>
                <c:pt idx="15">
                  <c:v>2.6741486494265287</c:v>
                </c:pt>
                <c:pt idx="16">
                  <c:v>2.6741486494265287</c:v>
                </c:pt>
                <c:pt idx="17">
                  <c:v>2.7080502011022101</c:v>
                </c:pt>
                <c:pt idx="18">
                  <c:v>2.7080502011022101</c:v>
                </c:pt>
                <c:pt idx="19">
                  <c:v>2.7080502011022101</c:v>
                </c:pt>
                <c:pt idx="20">
                  <c:v>2.7080502011022101</c:v>
                </c:pt>
                <c:pt idx="21">
                  <c:v>2.7080502011022101</c:v>
                </c:pt>
                <c:pt idx="22">
                  <c:v>2.7080502011022101</c:v>
                </c:pt>
                <c:pt idx="23">
                  <c:v>2.7080502011022101</c:v>
                </c:pt>
                <c:pt idx="24">
                  <c:v>2.7080502011022101</c:v>
                </c:pt>
                <c:pt idx="25">
                  <c:v>2.7080502011022101</c:v>
                </c:pt>
                <c:pt idx="26">
                  <c:v>2.7080502011022101</c:v>
                </c:pt>
                <c:pt idx="27">
                  <c:v>2.7080502011022101</c:v>
                </c:pt>
                <c:pt idx="28">
                  <c:v>2.7080502011022101</c:v>
                </c:pt>
                <c:pt idx="29">
                  <c:v>2.7080502011022101</c:v>
                </c:pt>
                <c:pt idx="30">
                  <c:v>2.7080502011022101</c:v>
                </c:pt>
                <c:pt idx="31">
                  <c:v>2.7080502011022101</c:v>
                </c:pt>
                <c:pt idx="32">
                  <c:v>2.7080502011022101</c:v>
                </c:pt>
                <c:pt idx="33">
                  <c:v>2.7080502011022101</c:v>
                </c:pt>
                <c:pt idx="34">
                  <c:v>2.7080502011022101</c:v>
                </c:pt>
                <c:pt idx="35">
                  <c:v>2.7080502011022101</c:v>
                </c:pt>
                <c:pt idx="36">
                  <c:v>2.7080502011022101</c:v>
                </c:pt>
                <c:pt idx="37">
                  <c:v>2.7408400239252009</c:v>
                </c:pt>
                <c:pt idx="38">
                  <c:v>2.7408400239252009</c:v>
                </c:pt>
                <c:pt idx="39">
                  <c:v>2.7408400239252009</c:v>
                </c:pt>
                <c:pt idx="40">
                  <c:v>2.7408400239252009</c:v>
                </c:pt>
                <c:pt idx="41">
                  <c:v>2.7408400239252009</c:v>
                </c:pt>
                <c:pt idx="42">
                  <c:v>2.7408400239252009</c:v>
                </c:pt>
                <c:pt idx="43">
                  <c:v>2.7408400239252009</c:v>
                </c:pt>
                <c:pt idx="44">
                  <c:v>2.7408400239252009</c:v>
                </c:pt>
                <c:pt idx="45">
                  <c:v>2.7408400239252009</c:v>
                </c:pt>
                <c:pt idx="46">
                  <c:v>2.7408400239252009</c:v>
                </c:pt>
                <c:pt idx="47">
                  <c:v>2.7408400239252009</c:v>
                </c:pt>
                <c:pt idx="48">
                  <c:v>2.7408400239252009</c:v>
                </c:pt>
                <c:pt idx="49">
                  <c:v>2.7408400239252009</c:v>
                </c:pt>
                <c:pt idx="50">
                  <c:v>2.7408400239252009</c:v>
                </c:pt>
                <c:pt idx="51">
                  <c:v>2.7408400239252009</c:v>
                </c:pt>
                <c:pt idx="52">
                  <c:v>2.7408400239252009</c:v>
                </c:pt>
                <c:pt idx="53">
                  <c:v>2.7408400239252009</c:v>
                </c:pt>
                <c:pt idx="54">
                  <c:v>2.7408400239252009</c:v>
                </c:pt>
                <c:pt idx="55">
                  <c:v>2.7408400239252009</c:v>
                </c:pt>
                <c:pt idx="56">
                  <c:v>2.7408400239252009</c:v>
                </c:pt>
                <c:pt idx="57">
                  <c:v>2.7408400239252009</c:v>
                </c:pt>
                <c:pt idx="58">
                  <c:v>2.7408400239252009</c:v>
                </c:pt>
                <c:pt idx="59">
                  <c:v>2.7408400239252009</c:v>
                </c:pt>
                <c:pt idx="60">
                  <c:v>2.7408400239252009</c:v>
                </c:pt>
                <c:pt idx="61">
                  <c:v>2.7408400239252009</c:v>
                </c:pt>
                <c:pt idx="62">
                  <c:v>2.7408400239252009</c:v>
                </c:pt>
                <c:pt idx="63">
                  <c:v>2.7408400239252009</c:v>
                </c:pt>
                <c:pt idx="64">
                  <c:v>2.7408400239252009</c:v>
                </c:pt>
                <c:pt idx="65">
                  <c:v>2.7408400239252009</c:v>
                </c:pt>
                <c:pt idx="66">
                  <c:v>2.7408400239252009</c:v>
                </c:pt>
                <c:pt idx="67">
                  <c:v>2.7408400239252009</c:v>
                </c:pt>
                <c:pt idx="68">
                  <c:v>2.7408400239252009</c:v>
                </c:pt>
                <c:pt idx="69">
                  <c:v>2.7408400239252009</c:v>
                </c:pt>
                <c:pt idx="70">
                  <c:v>2.7408400239252009</c:v>
                </c:pt>
                <c:pt idx="71">
                  <c:v>2.7408400239252009</c:v>
                </c:pt>
                <c:pt idx="72">
                  <c:v>2.7408400239252009</c:v>
                </c:pt>
                <c:pt idx="73">
                  <c:v>2.7408400239252009</c:v>
                </c:pt>
                <c:pt idx="74">
                  <c:v>2.7408400239252009</c:v>
                </c:pt>
                <c:pt idx="75">
                  <c:v>2.7408400239252009</c:v>
                </c:pt>
                <c:pt idx="76">
                  <c:v>2.7408400239252009</c:v>
                </c:pt>
                <c:pt idx="77">
                  <c:v>2.7408400239252009</c:v>
                </c:pt>
                <c:pt idx="78">
                  <c:v>2.7408400239252009</c:v>
                </c:pt>
                <c:pt idx="79">
                  <c:v>2.7725887222397811</c:v>
                </c:pt>
                <c:pt idx="80">
                  <c:v>2.7725887222397811</c:v>
                </c:pt>
                <c:pt idx="81">
                  <c:v>2.7725887222397811</c:v>
                </c:pt>
                <c:pt idx="82">
                  <c:v>2.7725887222397811</c:v>
                </c:pt>
                <c:pt idx="83">
                  <c:v>2.7725887222397811</c:v>
                </c:pt>
                <c:pt idx="84">
                  <c:v>2.7725887222397811</c:v>
                </c:pt>
                <c:pt idx="85">
                  <c:v>2.7725887222397811</c:v>
                </c:pt>
                <c:pt idx="86">
                  <c:v>2.7725887222397811</c:v>
                </c:pt>
                <c:pt idx="87">
                  <c:v>2.7725887222397811</c:v>
                </c:pt>
                <c:pt idx="88">
                  <c:v>2.7725887222397811</c:v>
                </c:pt>
                <c:pt idx="89">
                  <c:v>2.7725887222397811</c:v>
                </c:pt>
                <c:pt idx="90">
                  <c:v>2.7725887222397811</c:v>
                </c:pt>
                <c:pt idx="91">
                  <c:v>2.7725887222397811</c:v>
                </c:pt>
                <c:pt idx="92">
                  <c:v>2.7725887222397811</c:v>
                </c:pt>
                <c:pt idx="93">
                  <c:v>2.7725887222397811</c:v>
                </c:pt>
                <c:pt idx="94">
                  <c:v>2.7725887222397811</c:v>
                </c:pt>
                <c:pt idx="95">
                  <c:v>2.7725887222397811</c:v>
                </c:pt>
                <c:pt idx="96">
                  <c:v>2.7725887222397811</c:v>
                </c:pt>
                <c:pt idx="97">
                  <c:v>2.7725887222397811</c:v>
                </c:pt>
                <c:pt idx="98">
                  <c:v>2.7725887222397811</c:v>
                </c:pt>
                <c:pt idx="99">
                  <c:v>2.7725887222397811</c:v>
                </c:pt>
                <c:pt idx="100">
                  <c:v>2.7725887222397811</c:v>
                </c:pt>
                <c:pt idx="101">
                  <c:v>2.7725887222397811</c:v>
                </c:pt>
                <c:pt idx="102">
                  <c:v>2.7725887222397811</c:v>
                </c:pt>
                <c:pt idx="103">
                  <c:v>2.7725887222397811</c:v>
                </c:pt>
                <c:pt idx="104">
                  <c:v>2.7725887222397811</c:v>
                </c:pt>
                <c:pt idx="105">
                  <c:v>2.7725887222397811</c:v>
                </c:pt>
                <c:pt idx="106">
                  <c:v>2.7725887222397811</c:v>
                </c:pt>
                <c:pt idx="107">
                  <c:v>2.7725887222397811</c:v>
                </c:pt>
                <c:pt idx="108">
                  <c:v>2.7725887222397811</c:v>
                </c:pt>
                <c:pt idx="109">
                  <c:v>2.7725887222397811</c:v>
                </c:pt>
                <c:pt idx="110">
                  <c:v>2.7725887222397811</c:v>
                </c:pt>
                <c:pt idx="111">
                  <c:v>2.7725887222397811</c:v>
                </c:pt>
                <c:pt idx="112">
                  <c:v>2.7725887222397811</c:v>
                </c:pt>
                <c:pt idx="113">
                  <c:v>2.7725887222397811</c:v>
                </c:pt>
                <c:pt idx="114">
                  <c:v>2.7725887222397811</c:v>
                </c:pt>
                <c:pt idx="115">
                  <c:v>2.7725887222397811</c:v>
                </c:pt>
                <c:pt idx="116">
                  <c:v>2.8033603809065348</c:v>
                </c:pt>
                <c:pt idx="117">
                  <c:v>2.8033603809065348</c:v>
                </c:pt>
                <c:pt idx="118">
                  <c:v>2.8033603809065348</c:v>
                </c:pt>
                <c:pt idx="119">
                  <c:v>2.8033603809065348</c:v>
                </c:pt>
                <c:pt idx="120">
                  <c:v>2.8033603809065348</c:v>
                </c:pt>
                <c:pt idx="121">
                  <c:v>2.8033603809065348</c:v>
                </c:pt>
                <c:pt idx="122">
                  <c:v>2.8033603809065348</c:v>
                </c:pt>
                <c:pt idx="123">
                  <c:v>2.8033603809065348</c:v>
                </c:pt>
                <c:pt idx="124">
                  <c:v>2.8033603809065348</c:v>
                </c:pt>
                <c:pt idx="125">
                  <c:v>2.8033603809065348</c:v>
                </c:pt>
                <c:pt idx="126">
                  <c:v>2.8033603809065348</c:v>
                </c:pt>
                <c:pt idx="127">
                  <c:v>2.8033603809065348</c:v>
                </c:pt>
                <c:pt idx="128">
                  <c:v>2.8033603809065348</c:v>
                </c:pt>
                <c:pt idx="129">
                  <c:v>2.8033603809065348</c:v>
                </c:pt>
                <c:pt idx="130">
                  <c:v>2.8033603809065348</c:v>
                </c:pt>
                <c:pt idx="131">
                  <c:v>2.8033603809065348</c:v>
                </c:pt>
                <c:pt idx="132">
                  <c:v>2.8033603809065348</c:v>
                </c:pt>
                <c:pt idx="133">
                  <c:v>2.8033603809065348</c:v>
                </c:pt>
                <c:pt idx="134">
                  <c:v>2.8033603809065348</c:v>
                </c:pt>
                <c:pt idx="135">
                  <c:v>2.8033603809065348</c:v>
                </c:pt>
                <c:pt idx="136">
                  <c:v>2.8033603809065348</c:v>
                </c:pt>
                <c:pt idx="137">
                  <c:v>2.8033603809065348</c:v>
                </c:pt>
                <c:pt idx="138">
                  <c:v>2.8033603809065348</c:v>
                </c:pt>
                <c:pt idx="139">
                  <c:v>2.8033603809065348</c:v>
                </c:pt>
                <c:pt idx="140">
                  <c:v>2.8033603809065348</c:v>
                </c:pt>
                <c:pt idx="141">
                  <c:v>2.8033603809065348</c:v>
                </c:pt>
                <c:pt idx="142">
                  <c:v>2.8033603809065348</c:v>
                </c:pt>
                <c:pt idx="143">
                  <c:v>2.8033603809065348</c:v>
                </c:pt>
                <c:pt idx="144">
                  <c:v>2.8033603809065348</c:v>
                </c:pt>
                <c:pt idx="145">
                  <c:v>2.8033603809065348</c:v>
                </c:pt>
                <c:pt idx="146">
                  <c:v>2.8033603809065348</c:v>
                </c:pt>
                <c:pt idx="147">
                  <c:v>2.8033603809065348</c:v>
                </c:pt>
                <c:pt idx="148">
                  <c:v>2.8332133440562162</c:v>
                </c:pt>
                <c:pt idx="149">
                  <c:v>2.8332133440562162</c:v>
                </c:pt>
                <c:pt idx="150">
                  <c:v>2.8332133440562162</c:v>
                </c:pt>
                <c:pt idx="151">
                  <c:v>2.8332133440562162</c:v>
                </c:pt>
                <c:pt idx="152">
                  <c:v>2.8332133440562162</c:v>
                </c:pt>
                <c:pt idx="153">
                  <c:v>2.8332133440562162</c:v>
                </c:pt>
                <c:pt idx="154">
                  <c:v>2.8332133440562162</c:v>
                </c:pt>
                <c:pt idx="155">
                  <c:v>2.8332133440562162</c:v>
                </c:pt>
                <c:pt idx="156">
                  <c:v>2.8332133440562162</c:v>
                </c:pt>
                <c:pt idx="157">
                  <c:v>2.8332133440562162</c:v>
                </c:pt>
                <c:pt idx="158">
                  <c:v>2.8332133440562162</c:v>
                </c:pt>
                <c:pt idx="159">
                  <c:v>2.8332133440562162</c:v>
                </c:pt>
                <c:pt idx="160">
                  <c:v>2.8332133440562162</c:v>
                </c:pt>
                <c:pt idx="161">
                  <c:v>2.8332133440562162</c:v>
                </c:pt>
                <c:pt idx="162">
                  <c:v>2.8332133440562162</c:v>
                </c:pt>
                <c:pt idx="163">
                  <c:v>2.8332133440562162</c:v>
                </c:pt>
                <c:pt idx="164">
                  <c:v>2.8332133440562162</c:v>
                </c:pt>
                <c:pt idx="165">
                  <c:v>2.8332133440562162</c:v>
                </c:pt>
                <c:pt idx="166">
                  <c:v>2.8332133440562162</c:v>
                </c:pt>
                <c:pt idx="167">
                  <c:v>2.8332133440562162</c:v>
                </c:pt>
                <c:pt idx="168">
                  <c:v>2.8332133440562162</c:v>
                </c:pt>
                <c:pt idx="169">
                  <c:v>2.8332133440562162</c:v>
                </c:pt>
                <c:pt idx="170">
                  <c:v>2.8332133440562162</c:v>
                </c:pt>
                <c:pt idx="171">
                  <c:v>2.8332133440562162</c:v>
                </c:pt>
                <c:pt idx="172">
                  <c:v>2.8332133440562162</c:v>
                </c:pt>
                <c:pt idx="173">
                  <c:v>2.8332133440562162</c:v>
                </c:pt>
                <c:pt idx="174">
                  <c:v>2.8332133440562162</c:v>
                </c:pt>
                <c:pt idx="175">
                  <c:v>2.8332133440562162</c:v>
                </c:pt>
                <c:pt idx="176">
                  <c:v>2.8332133440562162</c:v>
                </c:pt>
                <c:pt idx="177">
                  <c:v>2.8332133440562162</c:v>
                </c:pt>
                <c:pt idx="178">
                  <c:v>2.8332133440562162</c:v>
                </c:pt>
                <c:pt idx="179">
                  <c:v>2.8332133440562162</c:v>
                </c:pt>
                <c:pt idx="180">
                  <c:v>2.8332133440562162</c:v>
                </c:pt>
                <c:pt idx="181">
                  <c:v>2.8622008809294686</c:v>
                </c:pt>
                <c:pt idx="182">
                  <c:v>2.8622008809294686</c:v>
                </c:pt>
                <c:pt idx="183">
                  <c:v>2.8622008809294686</c:v>
                </c:pt>
                <c:pt idx="184">
                  <c:v>2.8622008809294686</c:v>
                </c:pt>
                <c:pt idx="185">
                  <c:v>2.8622008809294686</c:v>
                </c:pt>
                <c:pt idx="186">
                  <c:v>2.8622008809294686</c:v>
                </c:pt>
                <c:pt idx="187">
                  <c:v>2.8622008809294686</c:v>
                </c:pt>
                <c:pt idx="188">
                  <c:v>2.8622008809294686</c:v>
                </c:pt>
                <c:pt idx="189">
                  <c:v>2.8622008809294686</c:v>
                </c:pt>
                <c:pt idx="190">
                  <c:v>2.8903717578961645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F5-8642-8255-886D304C9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078880"/>
        <c:axId val="1298080528"/>
      </c:scatterChart>
      <c:valAx>
        <c:axId val="129807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8080528"/>
        <c:crosses val="autoZero"/>
        <c:crossBetween val="midCat"/>
      </c:valAx>
      <c:valAx>
        <c:axId val="129808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ln(JudgeRating)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80788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Region:DOC Alentejo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'Original Data'!$W$2:$W$192</c:f>
              <c:numCache>
                <c:formatCode>General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</c:numCache>
            </c:numRef>
          </c:xVal>
          <c:yVal>
            <c:numRef>
              <c:f>'Model 8'!$C$31:$C$221</c:f>
              <c:numCache>
                <c:formatCode>General</c:formatCode>
                <c:ptCount val="191"/>
                <c:pt idx="0">
                  <c:v>1.368472166667118</c:v>
                </c:pt>
                <c:pt idx="1">
                  <c:v>0.60255720250097866</c:v>
                </c:pt>
                <c:pt idx="2">
                  <c:v>0.33664223833483575</c:v>
                </c:pt>
                <c:pt idx="3">
                  <c:v>-2.4595805693869259</c:v>
                </c:pt>
                <c:pt idx="4">
                  <c:v>8.9812764569558112E-2</c:v>
                </c:pt>
                <c:pt idx="5">
                  <c:v>0.48724637743187316</c:v>
                </c:pt>
                <c:pt idx="6">
                  <c:v>0.48724637743187316</c:v>
                </c:pt>
                <c:pt idx="7">
                  <c:v>-0.57475422418798772</c:v>
                </c:pt>
                <c:pt idx="8">
                  <c:v>0.50071608647423105</c:v>
                </c:pt>
                <c:pt idx="9">
                  <c:v>0.23480112230809169</c:v>
                </c:pt>
                <c:pt idx="10">
                  <c:v>-1.2753622568126843E-2</c:v>
                </c:pt>
                <c:pt idx="11">
                  <c:v>0.36847216666711802</c:v>
                </c:pt>
                <c:pt idx="12">
                  <c:v>0.36847216666711802</c:v>
                </c:pt>
                <c:pt idx="13">
                  <c:v>-0.16335776166516425</c:v>
                </c:pt>
                <c:pt idx="14">
                  <c:v>0.36847216666711802</c:v>
                </c:pt>
                <c:pt idx="15">
                  <c:v>0.36847216666711802</c:v>
                </c:pt>
                <c:pt idx="16">
                  <c:v>0.10255720250097866</c:v>
                </c:pt>
                <c:pt idx="17">
                  <c:v>0.7814196001290199</c:v>
                </c:pt>
                <c:pt idx="18">
                  <c:v>-0.41018723543044189</c:v>
                </c:pt>
                <c:pt idx="19">
                  <c:v>0.11621245609650899</c:v>
                </c:pt>
                <c:pt idx="20">
                  <c:v>0.11621245609650899</c:v>
                </c:pt>
                <c:pt idx="21">
                  <c:v>0.38212742026264834</c:v>
                </c:pt>
                <c:pt idx="22">
                  <c:v>0.64611767721403623</c:v>
                </c:pt>
                <c:pt idx="23">
                  <c:v>0.38020271304789688</c:v>
                </c:pt>
                <c:pt idx="24">
                  <c:v>0.64611767721403623</c:v>
                </c:pt>
                <c:pt idx="25">
                  <c:v>0.91203264138017559</c:v>
                </c:pt>
                <c:pt idx="26">
                  <c:v>0.63252856382920086</c:v>
                </c:pt>
                <c:pt idx="27">
                  <c:v>0.63252856382920086</c:v>
                </c:pt>
                <c:pt idx="28">
                  <c:v>-1.2753622568126843E-2</c:v>
                </c:pt>
                <c:pt idx="29">
                  <c:v>0.49908520791827726</c:v>
                </c:pt>
                <c:pt idx="30">
                  <c:v>0.23509495096688937</c:v>
                </c:pt>
                <c:pt idx="31">
                  <c:v>0.49908520791827726</c:v>
                </c:pt>
                <c:pt idx="32">
                  <c:v>0.49908520791827726</c:v>
                </c:pt>
                <c:pt idx="33">
                  <c:v>0.49908520791827726</c:v>
                </c:pt>
                <c:pt idx="34">
                  <c:v>-1.2753622568126843E-2</c:v>
                </c:pt>
                <c:pt idx="35">
                  <c:v>0.25316134159801251</c:v>
                </c:pt>
                <c:pt idx="36">
                  <c:v>-1.2753622568126843E-2</c:v>
                </c:pt>
                <c:pt idx="37">
                  <c:v>1.2748581367271203</c:v>
                </c:pt>
                <c:pt idx="38">
                  <c:v>0.58170766179550526</c:v>
                </c:pt>
                <c:pt idx="39">
                  <c:v>0.58170766179550526</c:v>
                </c:pt>
                <c:pt idx="40">
                  <c:v>7.1608647423104799E-4</c:v>
                </c:pt>
                <c:pt idx="41">
                  <c:v>7.1608647423104799E-4</c:v>
                </c:pt>
                <c:pt idx="42">
                  <c:v>7.1608647423104799E-4</c:v>
                </c:pt>
                <c:pt idx="43">
                  <c:v>0.45998083753134011</c:v>
                </c:pt>
                <c:pt idx="44">
                  <c:v>-0.92927272583130005</c:v>
                </c:pt>
                <c:pt idx="45">
                  <c:v>0.44274014672835449</c:v>
                </c:pt>
                <c:pt idx="46">
                  <c:v>-8.9089781603927776E-2</c:v>
                </c:pt>
                <c:pt idx="47">
                  <c:v>0.54733456429516103</c:v>
                </c:pt>
                <c:pt idx="48">
                  <c:v>0.2814196001290199</c:v>
                </c:pt>
                <c:pt idx="49">
                  <c:v>0.2814196001290199</c:v>
                </c:pt>
                <c:pt idx="50">
                  <c:v>0.2814196001290199</c:v>
                </c:pt>
                <c:pt idx="51">
                  <c:v>-0.51632529236940172</c:v>
                </c:pt>
                <c:pt idx="52">
                  <c:v>0.48304684771627393</c:v>
                </c:pt>
                <c:pt idx="53">
                  <c:v>-0.59888160603593477</c:v>
                </c:pt>
                <c:pt idx="54">
                  <c:v>-4.9810986900666876E-2</c:v>
                </c:pt>
                <c:pt idx="55">
                  <c:v>-4.9810986900666876E-2</c:v>
                </c:pt>
                <c:pt idx="56">
                  <c:v>0.11150955969866416</c:v>
                </c:pt>
                <c:pt idx="57">
                  <c:v>0.11150955969866416</c:v>
                </c:pt>
                <c:pt idx="58">
                  <c:v>0.25854202899442313</c:v>
                </c:pt>
                <c:pt idx="59">
                  <c:v>0.15099499792820126</c:v>
                </c:pt>
                <c:pt idx="60">
                  <c:v>-0.22246699730415642</c:v>
                </c:pt>
                <c:pt idx="61">
                  <c:v>0.78844725011195216</c:v>
                </c:pt>
                <c:pt idx="62">
                  <c:v>0.78844725011195216</c:v>
                </c:pt>
                <c:pt idx="63">
                  <c:v>-0.24683865840198749</c:v>
                </c:pt>
                <c:pt idx="64">
                  <c:v>-9.1479208172273729E-4</c:v>
                </c:pt>
                <c:pt idx="65">
                  <c:v>-9.1479208172273729E-4</c:v>
                </c:pt>
                <c:pt idx="66">
                  <c:v>-9.1479208172273729E-4</c:v>
                </c:pt>
                <c:pt idx="67">
                  <c:v>-9.1479208172273729E-4</c:v>
                </c:pt>
                <c:pt idx="68">
                  <c:v>0.26500017208441662</c:v>
                </c:pt>
                <c:pt idx="69">
                  <c:v>-9.1479208172273729E-4</c:v>
                </c:pt>
                <c:pt idx="70">
                  <c:v>0.54547599729110452</c:v>
                </c:pt>
                <c:pt idx="71">
                  <c:v>0.34762262596164462</c:v>
                </c:pt>
                <c:pt idx="72">
                  <c:v>0.14599827287155875</c:v>
                </c:pt>
                <c:pt idx="73">
                  <c:v>-0.49928391352576895</c:v>
                </c:pt>
                <c:pt idx="74">
                  <c:v>0.36404494850341962</c:v>
                </c:pt>
                <c:pt idx="75">
                  <c:v>0.58025853912279679</c:v>
                </c:pt>
                <c:pt idx="76">
                  <c:v>0.27485813672712034</c:v>
                </c:pt>
                <c:pt idx="77">
                  <c:v>8.9431725609792068E-3</c:v>
                </c:pt>
                <c:pt idx="78">
                  <c:v>0.31434357495665743</c:v>
                </c:pt>
                <c:pt idx="79">
                  <c:v>0.4918107658636206</c:v>
                </c:pt>
                <c:pt idx="80">
                  <c:v>-4.0019162468659886E-2</c:v>
                </c:pt>
                <c:pt idx="81">
                  <c:v>-4.0019162468659886E-2</c:v>
                </c:pt>
                <c:pt idx="82">
                  <c:v>0.22589580169747947</c:v>
                </c:pt>
                <c:pt idx="83">
                  <c:v>-4.0019162468659886E-2</c:v>
                </c:pt>
                <c:pt idx="84">
                  <c:v>0.15783420886079647</c:v>
                </c:pt>
                <c:pt idx="85">
                  <c:v>0.15783420886079647</c:v>
                </c:pt>
                <c:pt idx="86">
                  <c:v>-0.10808075530534467</c:v>
                </c:pt>
                <c:pt idx="87">
                  <c:v>1.0801739565037494E-2</c:v>
                </c:pt>
                <c:pt idx="88">
                  <c:v>-0.2185803998709801</c:v>
                </c:pt>
                <c:pt idx="89">
                  <c:v>0.28844725011195216</c:v>
                </c:pt>
                <c:pt idx="90">
                  <c:v>0.15158872322527728</c:v>
                </c:pt>
                <c:pt idx="91">
                  <c:v>2.2532285945811026E-2</c:v>
                </c:pt>
                <c:pt idx="92">
                  <c:v>2.2532285945811026E-2</c:v>
                </c:pt>
                <c:pt idx="93">
                  <c:v>2.2532285945811026E-2</c:v>
                </c:pt>
                <c:pt idx="94">
                  <c:v>-1.695315228372607E-2</c:v>
                </c:pt>
                <c:pt idx="95">
                  <c:v>-1.695315228372607E-2</c:v>
                </c:pt>
                <c:pt idx="96">
                  <c:v>-0.54981098690066688</c:v>
                </c:pt>
                <c:pt idx="97">
                  <c:v>-0.45655203313802062</c:v>
                </c:pt>
                <c:pt idx="98">
                  <c:v>-0.19063706897187771</c:v>
                </c:pt>
                <c:pt idx="99">
                  <c:v>2.2532285945811026E-2</c:v>
                </c:pt>
                <c:pt idx="100">
                  <c:v>0.28844725011195216</c:v>
                </c:pt>
                <c:pt idx="101">
                  <c:v>-0.34900500207179874</c:v>
                </c:pt>
                <c:pt idx="102">
                  <c:v>-0.10155647200465623</c:v>
                </c:pt>
                <c:pt idx="103">
                  <c:v>0.12803520545480573</c:v>
                </c:pt>
                <c:pt idx="104">
                  <c:v>0.23558223652102761</c:v>
                </c:pt>
                <c:pt idx="105">
                  <c:v>0.50149720068716697</c:v>
                </c:pt>
                <c:pt idx="106">
                  <c:v>0.8849236003051697</c:v>
                </c:pt>
                <c:pt idx="107">
                  <c:v>0.37945255429392866</c:v>
                </c:pt>
                <c:pt idx="108">
                  <c:v>0.36656338101524533</c:v>
                </c:pt>
                <c:pt idx="109">
                  <c:v>0.36656338101524533</c:v>
                </c:pt>
                <c:pt idx="110">
                  <c:v>-0.13595505149658038</c:v>
                </c:pt>
                <c:pt idx="111">
                  <c:v>0.70127527923137656</c:v>
                </c:pt>
                <c:pt idx="112">
                  <c:v>0.1224238071147763</c:v>
                </c:pt>
                <c:pt idx="113">
                  <c:v>-0.11759483220665956</c:v>
                </c:pt>
                <c:pt idx="114">
                  <c:v>0.61208846745507905</c:v>
                </c:pt>
                <c:pt idx="115">
                  <c:v>0.5217821271918428</c:v>
                </c:pt>
                <c:pt idx="116">
                  <c:v>0.34617350328893792</c:v>
                </c:pt>
                <c:pt idx="117">
                  <c:v>8.025853912279679E-2</c:v>
                </c:pt>
                <c:pt idx="118">
                  <c:v>-0.18565642504334257</c:v>
                </c:pt>
                <c:pt idx="119">
                  <c:v>-0.4515713892094837</c:v>
                </c:pt>
                <c:pt idx="120">
                  <c:v>8.025853912279679E-2</c:v>
                </c:pt>
                <c:pt idx="121">
                  <c:v>0.25586716302570345</c:v>
                </c:pt>
                <c:pt idx="122">
                  <c:v>-0.14690632802711256</c:v>
                </c:pt>
                <c:pt idx="123">
                  <c:v>0.3849236003051697</c:v>
                </c:pt>
                <c:pt idx="124">
                  <c:v>-0.27410419830252053</c:v>
                </c:pt>
                <c:pt idx="125">
                  <c:v>-0.27410419830252053</c:v>
                </c:pt>
                <c:pt idx="126">
                  <c:v>-0.47902431802587842</c:v>
                </c:pt>
                <c:pt idx="127">
                  <c:v>-0.27410419830252053</c:v>
                </c:pt>
                <c:pt idx="128">
                  <c:v>-0.87399571947148402</c:v>
                </c:pt>
                <c:pt idx="129">
                  <c:v>-0.34216579113920353</c:v>
                </c:pt>
                <c:pt idx="130">
                  <c:v>-0.27410419830252053</c:v>
                </c:pt>
                <c:pt idx="131">
                  <c:v>-0.60808075530534467</c:v>
                </c:pt>
                <c:pt idx="132">
                  <c:v>-0.47746771405418897</c:v>
                </c:pt>
                <c:pt idx="133">
                  <c:v>-0.21155274988804784</c:v>
                </c:pt>
                <c:pt idx="134">
                  <c:v>-0.51695315228372607</c:v>
                </c:pt>
                <c:pt idx="135">
                  <c:v>-0.21155274988804784</c:v>
                </c:pt>
                <c:pt idx="136">
                  <c:v>-0.47746771405418897</c:v>
                </c:pt>
                <c:pt idx="137">
                  <c:v>-0.58501474512041085</c:v>
                </c:pt>
                <c:pt idx="138">
                  <c:v>1.4972006871669663E-3</c:v>
                </c:pt>
                <c:pt idx="139">
                  <c:v>-1.0047801140437684E-2</c:v>
                </c:pt>
                <c:pt idx="140">
                  <c:v>-1.0047801140437684E-2</c:v>
                </c:pt>
                <c:pt idx="141">
                  <c:v>-1.0047801140437684E-2</c:v>
                </c:pt>
                <c:pt idx="142">
                  <c:v>0.3849236003051697</c:v>
                </c:pt>
                <c:pt idx="143">
                  <c:v>-0.13343661898475467</c:v>
                </c:pt>
                <c:pt idx="144">
                  <c:v>0.13247834518138646</c:v>
                </c:pt>
                <c:pt idx="145">
                  <c:v>6.4416752344703454E-2</c:v>
                </c:pt>
                <c:pt idx="146">
                  <c:v>0.33033171651084281</c:v>
                </c:pt>
                <c:pt idx="147">
                  <c:v>0.33033171651084281</c:v>
                </c:pt>
                <c:pt idx="148">
                  <c:v>0.33033171651084281</c:v>
                </c:pt>
                <c:pt idx="149">
                  <c:v>0.33033171651084281</c:v>
                </c:pt>
                <c:pt idx="150">
                  <c:v>0.33033171651084281</c:v>
                </c:pt>
                <c:pt idx="151">
                  <c:v>0.33033171651084281</c:v>
                </c:pt>
                <c:pt idx="152">
                  <c:v>0.33033171651084281</c:v>
                </c:pt>
                <c:pt idx="153">
                  <c:v>-0.13343661898475467</c:v>
                </c:pt>
                <c:pt idx="154">
                  <c:v>0.20107870580747012</c:v>
                </c:pt>
                <c:pt idx="155">
                  <c:v>0.20107870580747012</c:v>
                </c:pt>
                <c:pt idx="156">
                  <c:v>-0.58249631260858159</c:v>
                </c:pt>
                <c:pt idx="157">
                  <c:v>-0.58249631260858159</c:v>
                </c:pt>
                <c:pt idx="158">
                  <c:v>-0.41974146087720321</c:v>
                </c:pt>
                <c:pt idx="159">
                  <c:v>-0.30064942798337491</c:v>
                </c:pt>
                <c:pt idx="160">
                  <c:v>-0.1150763996948303</c:v>
                </c:pt>
                <c:pt idx="161">
                  <c:v>0.21262370763507477</c:v>
                </c:pt>
                <c:pt idx="162">
                  <c:v>-0.25114462786052272</c:v>
                </c:pt>
                <c:pt idx="163">
                  <c:v>0.21262370763507477</c:v>
                </c:pt>
                <c:pt idx="164">
                  <c:v>0.21262370763507477</c:v>
                </c:pt>
                <c:pt idx="165">
                  <c:v>-0.63343661898475467</c:v>
                </c:pt>
                <c:pt idx="166">
                  <c:v>-0.63343661898475467</c:v>
                </c:pt>
                <c:pt idx="167">
                  <c:v>-0.16966828348915719</c:v>
                </c:pt>
                <c:pt idx="168">
                  <c:v>-0.63343661898475467</c:v>
                </c:pt>
                <c:pt idx="169">
                  <c:v>-0.16966828348915719</c:v>
                </c:pt>
                <c:pt idx="170">
                  <c:v>-0.16966828348915719</c:v>
                </c:pt>
                <c:pt idx="171">
                  <c:v>-0.58249631260858159</c:v>
                </c:pt>
                <c:pt idx="172">
                  <c:v>-0.46419457843573753</c:v>
                </c:pt>
                <c:pt idx="173">
                  <c:v>1.9546149181708827E-2</c:v>
                </c:pt>
                <c:pt idx="174">
                  <c:v>-0.29892129419252988</c:v>
                </c:pt>
                <c:pt idx="175">
                  <c:v>-0.29892129419252988</c:v>
                </c:pt>
                <c:pt idx="176">
                  <c:v>-0.29892129419252988</c:v>
                </c:pt>
                <c:pt idx="177">
                  <c:v>-0.6150763996948303</c:v>
                </c:pt>
                <c:pt idx="178">
                  <c:v>0.76473856247203109</c:v>
                </c:pt>
                <c:pt idx="179">
                  <c:v>-0.28737629236492523</c:v>
                </c:pt>
                <c:pt idx="180">
                  <c:v>-0.56483625835867102</c:v>
                </c:pt>
                <c:pt idx="181">
                  <c:v>-0.74851975560575745</c:v>
                </c:pt>
                <c:pt idx="182">
                  <c:v>-1.0824963126085816</c:v>
                </c:pt>
                <c:pt idx="183">
                  <c:v>-0.38539310003309346</c:v>
                </c:pt>
                <c:pt idx="184">
                  <c:v>-0.98522966369438159</c:v>
                </c:pt>
                <c:pt idx="185">
                  <c:v>-0.98522966369438159</c:v>
                </c:pt>
                <c:pt idx="186">
                  <c:v>-1.2308597013558469</c:v>
                </c:pt>
                <c:pt idx="187">
                  <c:v>-1.0330063300263888</c:v>
                </c:pt>
                <c:pt idx="188">
                  <c:v>-1.0330063300263888</c:v>
                </c:pt>
                <c:pt idx="189">
                  <c:v>-1.9967746655219862</c:v>
                </c:pt>
                <c:pt idx="190">
                  <c:v>-2.4782178728081572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0-BC49-89EB-EDB27822C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16720"/>
        <c:axId val="1276618368"/>
      </c:scatterChart>
      <c:valAx>
        <c:axId val="127661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Region:DOC Alentejo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6618368"/>
        <c:crosses val="autoZero"/>
        <c:crossBetween val="midCat"/>
      </c:valAx>
      <c:valAx>
        <c:axId val="1276618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66167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Color:Red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8'!$X$2:$X$192</c:f>
              <c:numCache>
                <c:formatCode>General</c:formatCode>
                <c:ptCount val="191"/>
              </c:numCache>
            </c:numRef>
          </c:xVal>
          <c:yVal>
            <c:numRef>
              <c:f>'Model 8'!$C$31:$C$221</c:f>
              <c:numCache>
                <c:formatCode>General</c:formatCode>
                <c:ptCount val="191"/>
                <c:pt idx="0">
                  <c:v>1.368472166667118</c:v>
                </c:pt>
                <c:pt idx="1">
                  <c:v>0.60255720250097866</c:v>
                </c:pt>
                <c:pt idx="2">
                  <c:v>0.33664223833483575</c:v>
                </c:pt>
                <c:pt idx="3">
                  <c:v>-2.4595805693869259</c:v>
                </c:pt>
                <c:pt idx="4">
                  <c:v>8.9812764569558112E-2</c:v>
                </c:pt>
                <c:pt idx="5">
                  <c:v>0.48724637743187316</c:v>
                </c:pt>
                <c:pt idx="6">
                  <c:v>0.48724637743187316</c:v>
                </c:pt>
                <c:pt idx="7">
                  <c:v>-0.57475422418798772</c:v>
                </c:pt>
                <c:pt idx="8">
                  <c:v>0.50071608647423105</c:v>
                </c:pt>
                <c:pt idx="9">
                  <c:v>0.23480112230809169</c:v>
                </c:pt>
                <c:pt idx="10">
                  <c:v>-1.2753622568126843E-2</c:v>
                </c:pt>
                <c:pt idx="11">
                  <c:v>0.36847216666711802</c:v>
                </c:pt>
                <c:pt idx="12">
                  <c:v>0.36847216666711802</c:v>
                </c:pt>
                <c:pt idx="13">
                  <c:v>-0.16335776166516425</c:v>
                </c:pt>
                <c:pt idx="14">
                  <c:v>0.36847216666711802</c:v>
                </c:pt>
                <c:pt idx="15">
                  <c:v>0.36847216666711802</c:v>
                </c:pt>
                <c:pt idx="16">
                  <c:v>0.10255720250097866</c:v>
                </c:pt>
                <c:pt idx="17">
                  <c:v>0.7814196001290199</c:v>
                </c:pt>
                <c:pt idx="18">
                  <c:v>-0.41018723543044189</c:v>
                </c:pt>
                <c:pt idx="19">
                  <c:v>0.11621245609650899</c:v>
                </c:pt>
                <c:pt idx="20">
                  <c:v>0.11621245609650899</c:v>
                </c:pt>
                <c:pt idx="21">
                  <c:v>0.38212742026264834</c:v>
                </c:pt>
                <c:pt idx="22">
                  <c:v>0.64611767721403623</c:v>
                </c:pt>
                <c:pt idx="23">
                  <c:v>0.38020271304789688</c:v>
                </c:pt>
                <c:pt idx="24">
                  <c:v>0.64611767721403623</c:v>
                </c:pt>
                <c:pt idx="25">
                  <c:v>0.91203264138017559</c:v>
                </c:pt>
                <c:pt idx="26">
                  <c:v>0.63252856382920086</c:v>
                </c:pt>
                <c:pt idx="27">
                  <c:v>0.63252856382920086</c:v>
                </c:pt>
                <c:pt idx="28">
                  <c:v>-1.2753622568126843E-2</c:v>
                </c:pt>
                <c:pt idx="29">
                  <c:v>0.49908520791827726</c:v>
                </c:pt>
                <c:pt idx="30">
                  <c:v>0.23509495096688937</c:v>
                </c:pt>
                <c:pt idx="31">
                  <c:v>0.49908520791827726</c:v>
                </c:pt>
                <c:pt idx="32">
                  <c:v>0.49908520791827726</c:v>
                </c:pt>
                <c:pt idx="33">
                  <c:v>0.49908520791827726</c:v>
                </c:pt>
                <c:pt idx="34">
                  <c:v>-1.2753622568126843E-2</c:v>
                </c:pt>
                <c:pt idx="35">
                  <c:v>0.25316134159801251</c:v>
                </c:pt>
                <c:pt idx="36">
                  <c:v>-1.2753622568126843E-2</c:v>
                </c:pt>
                <c:pt idx="37">
                  <c:v>1.2748581367271203</c:v>
                </c:pt>
                <c:pt idx="38">
                  <c:v>0.58170766179550526</c:v>
                </c:pt>
                <c:pt idx="39">
                  <c:v>0.58170766179550526</c:v>
                </c:pt>
                <c:pt idx="40">
                  <c:v>7.1608647423104799E-4</c:v>
                </c:pt>
                <c:pt idx="41">
                  <c:v>7.1608647423104799E-4</c:v>
                </c:pt>
                <c:pt idx="42">
                  <c:v>7.1608647423104799E-4</c:v>
                </c:pt>
                <c:pt idx="43">
                  <c:v>0.45998083753134011</c:v>
                </c:pt>
                <c:pt idx="44">
                  <c:v>-0.92927272583130005</c:v>
                </c:pt>
                <c:pt idx="45">
                  <c:v>0.44274014672835449</c:v>
                </c:pt>
                <c:pt idx="46">
                  <c:v>-8.9089781603927776E-2</c:v>
                </c:pt>
                <c:pt idx="47">
                  <c:v>0.54733456429516103</c:v>
                </c:pt>
                <c:pt idx="48">
                  <c:v>0.2814196001290199</c:v>
                </c:pt>
                <c:pt idx="49">
                  <c:v>0.2814196001290199</c:v>
                </c:pt>
                <c:pt idx="50">
                  <c:v>0.2814196001290199</c:v>
                </c:pt>
                <c:pt idx="51">
                  <c:v>-0.51632529236940172</c:v>
                </c:pt>
                <c:pt idx="52">
                  <c:v>0.48304684771627393</c:v>
                </c:pt>
                <c:pt idx="53">
                  <c:v>-0.59888160603593477</c:v>
                </c:pt>
                <c:pt idx="54">
                  <c:v>-4.9810986900666876E-2</c:v>
                </c:pt>
                <c:pt idx="55">
                  <c:v>-4.9810986900666876E-2</c:v>
                </c:pt>
                <c:pt idx="56">
                  <c:v>0.11150955969866416</c:v>
                </c:pt>
                <c:pt idx="57">
                  <c:v>0.11150955969866416</c:v>
                </c:pt>
                <c:pt idx="58">
                  <c:v>0.25854202899442313</c:v>
                </c:pt>
                <c:pt idx="59">
                  <c:v>0.15099499792820126</c:v>
                </c:pt>
                <c:pt idx="60">
                  <c:v>-0.22246699730415642</c:v>
                </c:pt>
                <c:pt idx="61">
                  <c:v>0.78844725011195216</c:v>
                </c:pt>
                <c:pt idx="62">
                  <c:v>0.78844725011195216</c:v>
                </c:pt>
                <c:pt idx="63">
                  <c:v>-0.24683865840198749</c:v>
                </c:pt>
                <c:pt idx="64">
                  <c:v>-9.1479208172273729E-4</c:v>
                </c:pt>
                <c:pt idx="65">
                  <c:v>-9.1479208172273729E-4</c:v>
                </c:pt>
                <c:pt idx="66">
                  <c:v>-9.1479208172273729E-4</c:v>
                </c:pt>
                <c:pt idx="67">
                  <c:v>-9.1479208172273729E-4</c:v>
                </c:pt>
                <c:pt idx="68">
                  <c:v>0.26500017208441662</c:v>
                </c:pt>
                <c:pt idx="69">
                  <c:v>-9.1479208172273729E-4</c:v>
                </c:pt>
                <c:pt idx="70">
                  <c:v>0.54547599729110452</c:v>
                </c:pt>
                <c:pt idx="71">
                  <c:v>0.34762262596164462</c:v>
                </c:pt>
                <c:pt idx="72">
                  <c:v>0.14599827287155875</c:v>
                </c:pt>
                <c:pt idx="73">
                  <c:v>-0.49928391352576895</c:v>
                </c:pt>
                <c:pt idx="74">
                  <c:v>0.36404494850341962</c:v>
                </c:pt>
                <c:pt idx="75">
                  <c:v>0.58025853912279679</c:v>
                </c:pt>
                <c:pt idx="76">
                  <c:v>0.27485813672712034</c:v>
                </c:pt>
                <c:pt idx="77">
                  <c:v>8.9431725609792068E-3</c:v>
                </c:pt>
                <c:pt idx="78">
                  <c:v>0.31434357495665743</c:v>
                </c:pt>
                <c:pt idx="79">
                  <c:v>0.4918107658636206</c:v>
                </c:pt>
                <c:pt idx="80">
                  <c:v>-4.0019162468659886E-2</c:v>
                </c:pt>
                <c:pt idx="81">
                  <c:v>-4.0019162468659886E-2</c:v>
                </c:pt>
                <c:pt idx="82">
                  <c:v>0.22589580169747947</c:v>
                </c:pt>
                <c:pt idx="83">
                  <c:v>-4.0019162468659886E-2</c:v>
                </c:pt>
                <c:pt idx="84">
                  <c:v>0.15783420886079647</c:v>
                </c:pt>
                <c:pt idx="85">
                  <c:v>0.15783420886079647</c:v>
                </c:pt>
                <c:pt idx="86">
                  <c:v>-0.10808075530534467</c:v>
                </c:pt>
                <c:pt idx="87">
                  <c:v>1.0801739565037494E-2</c:v>
                </c:pt>
                <c:pt idx="88">
                  <c:v>-0.2185803998709801</c:v>
                </c:pt>
                <c:pt idx="89">
                  <c:v>0.28844725011195216</c:v>
                </c:pt>
                <c:pt idx="90">
                  <c:v>0.15158872322527728</c:v>
                </c:pt>
                <c:pt idx="91">
                  <c:v>2.2532285945811026E-2</c:v>
                </c:pt>
                <c:pt idx="92">
                  <c:v>2.2532285945811026E-2</c:v>
                </c:pt>
                <c:pt idx="93">
                  <c:v>2.2532285945811026E-2</c:v>
                </c:pt>
                <c:pt idx="94">
                  <c:v>-1.695315228372607E-2</c:v>
                </c:pt>
                <c:pt idx="95">
                  <c:v>-1.695315228372607E-2</c:v>
                </c:pt>
                <c:pt idx="96">
                  <c:v>-0.54981098690066688</c:v>
                </c:pt>
                <c:pt idx="97">
                  <c:v>-0.45655203313802062</c:v>
                </c:pt>
                <c:pt idx="98">
                  <c:v>-0.19063706897187771</c:v>
                </c:pt>
                <c:pt idx="99">
                  <c:v>2.2532285945811026E-2</c:v>
                </c:pt>
                <c:pt idx="100">
                  <c:v>0.28844725011195216</c:v>
                </c:pt>
                <c:pt idx="101">
                  <c:v>-0.34900500207179874</c:v>
                </c:pt>
                <c:pt idx="102">
                  <c:v>-0.10155647200465623</c:v>
                </c:pt>
                <c:pt idx="103">
                  <c:v>0.12803520545480573</c:v>
                </c:pt>
                <c:pt idx="104">
                  <c:v>0.23558223652102761</c:v>
                </c:pt>
                <c:pt idx="105">
                  <c:v>0.50149720068716697</c:v>
                </c:pt>
                <c:pt idx="106">
                  <c:v>0.8849236003051697</c:v>
                </c:pt>
                <c:pt idx="107">
                  <c:v>0.37945255429392866</c:v>
                </c:pt>
                <c:pt idx="108">
                  <c:v>0.36656338101524533</c:v>
                </c:pt>
                <c:pt idx="109">
                  <c:v>0.36656338101524533</c:v>
                </c:pt>
                <c:pt idx="110">
                  <c:v>-0.13595505149658038</c:v>
                </c:pt>
                <c:pt idx="111">
                  <c:v>0.70127527923137656</c:v>
                </c:pt>
                <c:pt idx="112">
                  <c:v>0.1224238071147763</c:v>
                </c:pt>
                <c:pt idx="113">
                  <c:v>-0.11759483220665956</c:v>
                </c:pt>
                <c:pt idx="114">
                  <c:v>0.61208846745507905</c:v>
                </c:pt>
                <c:pt idx="115">
                  <c:v>0.5217821271918428</c:v>
                </c:pt>
                <c:pt idx="116">
                  <c:v>0.34617350328893792</c:v>
                </c:pt>
                <c:pt idx="117">
                  <c:v>8.025853912279679E-2</c:v>
                </c:pt>
                <c:pt idx="118">
                  <c:v>-0.18565642504334257</c:v>
                </c:pt>
                <c:pt idx="119">
                  <c:v>-0.4515713892094837</c:v>
                </c:pt>
                <c:pt idx="120">
                  <c:v>8.025853912279679E-2</c:v>
                </c:pt>
                <c:pt idx="121">
                  <c:v>0.25586716302570345</c:v>
                </c:pt>
                <c:pt idx="122">
                  <c:v>-0.14690632802711256</c:v>
                </c:pt>
                <c:pt idx="123">
                  <c:v>0.3849236003051697</c:v>
                </c:pt>
                <c:pt idx="124">
                  <c:v>-0.27410419830252053</c:v>
                </c:pt>
                <c:pt idx="125">
                  <c:v>-0.27410419830252053</c:v>
                </c:pt>
                <c:pt idx="126">
                  <c:v>-0.47902431802587842</c:v>
                </c:pt>
                <c:pt idx="127">
                  <c:v>-0.27410419830252053</c:v>
                </c:pt>
                <c:pt idx="128">
                  <c:v>-0.87399571947148402</c:v>
                </c:pt>
                <c:pt idx="129">
                  <c:v>-0.34216579113920353</c:v>
                </c:pt>
                <c:pt idx="130">
                  <c:v>-0.27410419830252053</c:v>
                </c:pt>
                <c:pt idx="131">
                  <c:v>-0.60808075530534467</c:v>
                </c:pt>
                <c:pt idx="132">
                  <c:v>-0.47746771405418897</c:v>
                </c:pt>
                <c:pt idx="133">
                  <c:v>-0.21155274988804784</c:v>
                </c:pt>
                <c:pt idx="134">
                  <c:v>-0.51695315228372607</c:v>
                </c:pt>
                <c:pt idx="135">
                  <c:v>-0.21155274988804784</c:v>
                </c:pt>
                <c:pt idx="136">
                  <c:v>-0.47746771405418897</c:v>
                </c:pt>
                <c:pt idx="137">
                  <c:v>-0.58501474512041085</c:v>
                </c:pt>
                <c:pt idx="138">
                  <c:v>1.4972006871669663E-3</c:v>
                </c:pt>
                <c:pt idx="139">
                  <c:v>-1.0047801140437684E-2</c:v>
                </c:pt>
                <c:pt idx="140">
                  <c:v>-1.0047801140437684E-2</c:v>
                </c:pt>
                <c:pt idx="141">
                  <c:v>-1.0047801140437684E-2</c:v>
                </c:pt>
                <c:pt idx="142">
                  <c:v>0.3849236003051697</c:v>
                </c:pt>
                <c:pt idx="143">
                  <c:v>-0.13343661898475467</c:v>
                </c:pt>
                <c:pt idx="144">
                  <c:v>0.13247834518138646</c:v>
                </c:pt>
                <c:pt idx="145">
                  <c:v>6.4416752344703454E-2</c:v>
                </c:pt>
                <c:pt idx="146">
                  <c:v>0.33033171651084281</c:v>
                </c:pt>
                <c:pt idx="147">
                  <c:v>0.33033171651084281</c:v>
                </c:pt>
                <c:pt idx="148">
                  <c:v>0.33033171651084281</c:v>
                </c:pt>
                <c:pt idx="149">
                  <c:v>0.33033171651084281</c:v>
                </c:pt>
                <c:pt idx="150">
                  <c:v>0.33033171651084281</c:v>
                </c:pt>
                <c:pt idx="151">
                  <c:v>0.33033171651084281</c:v>
                </c:pt>
                <c:pt idx="152">
                  <c:v>0.33033171651084281</c:v>
                </c:pt>
                <c:pt idx="153">
                  <c:v>-0.13343661898475467</c:v>
                </c:pt>
                <c:pt idx="154">
                  <c:v>0.20107870580747012</c:v>
                </c:pt>
                <c:pt idx="155">
                  <c:v>0.20107870580747012</c:v>
                </c:pt>
                <c:pt idx="156">
                  <c:v>-0.58249631260858159</c:v>
                </c:pt>
                <c:pt idx="157">
                  <c:v>-0.58249631260858159</c:v>
                </c:pt>
                <c:pt idx="158">
                  <c:v>-0.41974146087720321</c:v>
                </c:pt>
                <c:pt idx="159">
                  <c:v>-0.30064942798337491</c:v>
                </c:pt>
                <c:pt idx="160">
                  <c:v>-0.1150763996948303</c:v>
                </c:pt>
                <c:pt idx="161">
                  <c:v>0.21262370763507477</c:v>
                </c:pt>
                <c:pt idx="162">
                  <c:v>-0.25114462786052272</c:v>
                </c:pt>
                <c:pt idx="163">
                  <c:v>0.21262370763507477</c:v>
                </c:pt>
                <c:pt idx="164">
                  <c:v>0.21262370763507477</c:v>
                </c:pt>
                <c:pt idx="165">
                  <c:v>-0.63343661898475467</c:v>
                </c:pt>
                <c:pt idx="166">
                  <c:v>-0.63343661898475467</c:v>
                </c:pt>
                <c:pt idx="167">
                  <c:v>-0.16966828348915719</c:v>
                </c:pt>
                <c:pt idx="168">
                  <c:v>-0.63343661898475467</c:v>
                </c:pt>
                <c:pt idx="169">
                  <c:v>-0.16966828348915719</c:v>
                </c:pt>
                <c:pt idx="170">
                  <c:v>-0.16966828348915719</c:v>
                </c:pt>
                <c:pt idx="171">
                  <c:v>-0.58249631260858159</c:v>
                </c:pt>
                <c:pt idx="172">
                  <c:v>-0.46419457843573753</c:v>
                </c:pt>
                <c:pt idx="173">
                  <c:v>1.9546149181708827E-2</c:v>
                </c:pt>
                <c:pt idx="174">
                  <c:v>-0.29892129419252988</c:v>
                </c:pt>
                <c:pt idx="175">
                  <c:v>-0.29892129419252988</c:v>
                </c:pt>
                <c:pt idx="176">
                  <c:v>-0.29892129419252988</c:v>
                </c:pt>
                <c:pt idx="177">
                  <c:v>-0.6150763996948303</c:v>
                </c:pt>
                <c:pt idx="178">
                  <c:v>0.76473856247203109</c:v>
                </c:pt>
                <c:pt idx="179">
                  <c:v>-0.28737629236492523</c:v>
                </c:pt>
                <c:pt idx="180">
                  <c:v>-0.56483625835867102</c:v>
                </c:pt>
                <c:pt idx="181">
                  <c:v>-0.74851975560575745</c:v>
                </c:pt>
                <c:pt idx="182">
                  <c:v>-1.0824963126085816</c:v>
                </c:pt>
                <c:pt idx="183">
                  <c:v>-0.38539310003309346</c:v>
                </c:pt>
                <c:pt idx="184">
                  <c:v>-0.98522966369438159</c:v>
                </c:pt>
                <c:pt idx="185">
                  <c:v>-0.98522966369438159</c:v>
                </c:pt>
                <c:pt idx="186">
                  <c:v>-1.2308597013558469</c:v>
                </c:pt>
                <c:pt idx="187">
                  <c:v>-1.0330063300263888</c:v>
                </c:pt>
                <c:pt idx="188">
                  <c:v>-1.0330063300263888</c:v>
                </c:pt>
                <c:pt idx="189">
                  <c:v>-1.9967746655219862</c:v>
                </c:pt>
                <c:pt idx="190">
                  <c:v>-2.4782178728081572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3D-174F-BBCA-05B97FFDC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505264"/>
        <c:axId val="1144480128"/>
      </c:scatterChart>
      <c:valAx>
        <c:axId val="114450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Color:Red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480128"/>
        <c:crosses val="autoZero"/>
        <c:crossBetween val="midCat"/>
      </c:valAx>
      <c:valAx>
        <c:axId val="1144480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5052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AlcoholPercentage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8'!$Y$2:$Y$192</c:f>
              <c:numCache>
                <c:formatCode>General</c:formatCode>
                <c:ptCount val="191"/>
              </c:numCache>
            </c:numRef>
          </c:xVal>
          <c:yVal>
            <c:numRef>
              <c:f>'Model 8'!$C$31:$C$221</c:f>
              <c:numCache>
                <c:formatCode>General</c:formatCode>
                <c:ptCount val="191"/>
                <c:pt idx="0">
                  <c:v>1.368472166667118</c:v>
                </c:pt>
                <c:pt idx="1">
                  <c:v>0.60255720250097866</c:v>
                </c:pt>
                <c:pt idx="2">
                  <c:v>0.33664223833483575</c:v>
                </c:pt>
                <c:pt idx="3">
                  <c:v>-2.4595805693869259</c:v>
                </c:pt>
                <c:pt idx="4">
                  <c:v>8.9812764569558112E-2</c:v>
                </c:pt>
                <c:pt idx="5">
                  <c:v>0.48724637743187316</c:v>
                </c:pt>
                <c:pt idx="6">
                  <c:v>0.48724637743187316</c:v>
                </c:pt>
                <c:pt idx="7">
                  <c:v>-0.57475422418798772</c:v>
                </c:pt>
                <c:pt idx="8">
                  <c:v>0.50071608647423105</c:v>
                </c:pt>
                <c:pt idx="9">
                  <c:v>0.23480112230809169</c:v>
                </c:pt>
                <c:pt idx="10">
                  <c:v>-1.2753622568126843E-2</c:v>
                </c:pt>
                <c:pt idx="11">
                  <c:v>0.36847216666711802</c:v>
                </c:pt>
                <c:pt idx="12">
                  <c:v>0.36847216666711802</c:v>
                </c:pt>
                <c:pt idx="13">
                  <c:v>-0.16335776166516425</c:v>
                </c:pt>
                <c:pt idx="14">
                  <c:v>0.36847216666711802</c:v>
                </c:pt>
                <c:pt idx="15">
                  <c:v>0.36847216666711802</c:v>
                </c:pt>
                <c:pt idx="16">
                  <c:v>0.10255720250097866</c:v>
                </c:pt>
                <c:pt idx="17">
                  <c:v>0.7814196001290199</c:v>
                </c:pt>
                <c:pt idx="18">
                  <c:v>-0.41018723543044189</c:v>
                </c:pt>
                <c:pt idx="19">
                  <c:v>0.11621245609650899</c:v>
                </c:pt>
                <c:pt idx="20">
                  <c:v>0.11621245609650899</c:v>
                </c:pt>
                <c:pt idx="21">
                  <c:v>0.38212742026264834</c:v>
                </c:pt>
                <c:pt idx="22">
                  <c:v>0.64611767721403623</c:v>
                </c:pt>
                <c:pt idx="23">
                  <c:v>0.38020271304789688</c:v>
                </c:pt>
                <c:pt idx="24">
                  <c:v>0.64611767721403623</c:v>
                </c:pt>
                <c:pt idx="25">
                  <c:v>0.91203264138017559</c:v>
                </c:pt>
                <c:pt idx="26">
                  <c:v>0.63252856382920086</c:v>
                </c:pt>
                <c:pt idx="27">
                  <c:v>0.63252856382920086</c:v>
                </c:pt>
                <c:pt idx="28">
                  <c:v>-1.2753622568126843E-2</c:v>
                </c:pt>
                <c:pt idx="29">
                  <c:v>0.49908520791827726</c:v>
                </c:pt>
                <c:pt idx="30">
                  <c:v>0.23509495096688937</c:v>
                </c:pt>
                <c:pt idx="31">
                  <c:v>0.49908520791827726</c:v>
                </c:pt>
                <c:pt idx="32">
                  <c:v>0.49908520791827726</c:v>
                </c:pt>
                <c:pt idx="33">
                  <c:v>0.49908520791827726</c:v>
                </c:pt>
                <c:pt idx="34">
                  <c:v>-1.2753622568126843E-2</c:v>
                </c:pt>
                <c:pt idx="35">
                  <c:v>0.25316134159801251</c:v>
                </c:pt>
                <c:pt idx="36">
                  <c:v>-1.2753622568126843E-2</c:v>
                </c:pt>
                <c:pt idx="37">
                  <c:v>1.2748581367271203</c:v>
                </c:pt>
                <c:pt idx="38">
                  <c:v>0.58170766179550526</c:v>
                </c:pt>
                <c:pt idx="39">
                  <c:v>0.58170766179550526</c:v>
                </c:pt>
                <c:pt idx="40">
                  <c:v>7.1608647423104799E-4</c:v>
                </c:pt>
                <c:pt idx="41">
                  <c:v>7.1608647423104799E-4</c:v>
                </c:pt>
                <c:pt idx="42">
                  <c:v>7.1608647423104799E-4</c:v>
                </c:pt>
                <c:pt idx="43">
                  <c:v>0.45998083753134011</c:v>
                </c:pt>
                <c:pt idx="44">
                  <c:v>-0.92927272583130005</c:v>
                </c:pt>
                <c:pt idx="45">
                  <c:v>0.44274014672835449</c:v>
                </c:pt>
                <c:pt idx="46">
                  <c:v>-8.9089781603927776E-2</c:v>
                </c:pt>
                <c:pt idx="47">
                  <c:v>0.54733456429516103</c:v>
                </c:pt>
                <c:pt idx="48">
                  <c:v>0.2814196001290199</c:v>
                </c:pt>
                <c:pt idx="49">
                  <c:v>0.2814196001290199</c:v>
                </c:pt>
                <c:pt idx="50">
                  <c:v>0.2814196001290199</c:v>
                </c:pt>
                <c:pt idx="51">
                  <c:v>-0.51632529236940172</c:v>
                </c:pt>
                <c:pt idx="52">
                  <c:v>0.48304684771627393</c:v>
                </c:pt>
                <c:pt idx="53">
                  <c:v>-0.59888160603593477</c:v>
                </c:pt>
                <c:pt idx="54">
                  <c:v>-4.9810986900666876E-2</c:v>
                </c:pt>
                <c:pt idx="55">
                  <c:v>-4.9810986900666876E-2</c:v>
                </c:pt>
                <c:pt idx="56">
                  <c:v>0.11150955969866416</c:v>
                </c:pt>
                <c:pt idx="57">
                  <c:v>0.11150955969866416</c:v>
                </c:pt>
                <c:pt idx="58">
                  <c:v>0.25854202899442313</c:v>
                </c:pt>
                <c:pt idx="59">
                  <c:v>0.15099499792820126</c:v>
                </c:pt>
                <c:pt idx="60">
                  <c:v>-0.22246699730415642</c:v>
                </c:pt>
                <c:pt idx="61">
                  <c:v>0.78844725011195216</c:v>
                </c:pt>
                <c:pt idx="62">
                  <c:v>0.78844725011195216</c:v>
                </c:pt>
                <c:pt idx="63">
                  <c:v>-0.24683865840198749</c:v>
                </c:pt>
                <c:pt idx="64">
                  <c:v>-9.1479208172273729E-4</c:v>
                </c:pt>
                <c:pt idx="65">
                  <c:v>-9.1479208172273729E-4</c:v>
                </c:pt>
                <c:pt idx="66">
                  <c:v>-9.1479208172273729E-4</c:v>
                </c:pt>
                <c:pt idx="67">
                  <c:v>-9.1479208172273729E-4</c:v>
                </c:pt>
                <c:pt idx="68">
                  <c:v>0.26500017208441662</c:v>
                </c:pt>
                <c:pt idx="69">
                  <c:v>-9.1479208172273729E-4</c:v>
                </c:pt>
                <c:pt idx="70">
                  <c:v>0.54547599729110452</c:v>
                </c:pt>
                <c:pt idx="71">
                  <c:v>0.34762262596164462</c:v>
                </c:pt>
                <c:pt idx="72">
                  <c:v>0.14599827287155875</c:v>
                </c:pt>
                <c:pt idx="73">
                  <c:v>-0.49928391352576895</c:v>
                </c:pt>
                <c:pt idx="74">
                  <c:v>0.36404494850341962</c:v>
                </c:pt>
                <c:pt idx="75">
                  <c:v>0.58025853912279679</c:v>
                </c:pt>
                <c:pt idx="76">
                  <c:v>0.27485813672712034</c:v>
                </c:pt>
                <c:pt idx="77">
                  <c:v>8.9431725609792068E-3</c:v>
                </c:pt>
                <c:pt idx="78">
                  <c:v>0.31434357495665743</c:v>
                </c:pt>
                <c:pt idx="79">
                  <c:v>0.4918107658636206</c:v>
                </c:pt>
                <c:pt idx="80">
                  <c:v>-4.0019162468659886E-2</c:v>
                </c:pt>
                <c:pt idx="81">
                  <c:v>-4.0019162468659886E-2</c:v>
                </c:pt>
                <c:pt idx="82">
                  <c:v>0.22589580169747947</c:v>
                </c:pt>
                <c:pt idx="83">
                  <c:v>-4.0019162468659886E-2</c:v>
                </c:pt>
                <c:pt idx="84">
                  <c:v>0.15783420886079647</c:v>
                </c:pt>
                <c:pt idx="85">
                  <c:v>0.15783420886079647</c:v>
                </c:pt>
                <c:pt idx="86">
                  <c:v>-0.10808075530534467</c:v>
                </c:pt>
                <c:pt idx="87">
                  <c:v>1.0801739565037494E-2</c:v>
                </c:pt>
                <c:pt idx="88">
                  <c:v>-0.2185803998709801</c:v>
                </c:pt>
                <c:pt idx="89">
                  <c:v>0.28844725011195216</c:v>
                </c:pt>
                <c:pt idx="90">
                  <c:v>0.15158872322527728</c:v>
                </c:pt>
                <c:pt idx="91">
                  <c:v>2.2532285945811026E-2</c:v>
                </c:pt>
                <c:pt idx="92">
                  <c:v>2.2532285945811026E-2</c:v>
                </c:pt>
                <c:pt idx="93">
                  <c:v>2.2532285945811026E-2</c:v>
                </c:pt>
                <c:pt idx="94">
                  <c:v>-1.695315228372607E-2</c:v>
                </c:pt>
                <c:pt idx="95">
                  <c:v>-1.695315228372607E-2</c:v>
                </c:pt>
                <c:pt idx="96">
                  <c:v>-0.54981098690066688</c:v>
                </c:pt>
                <c:pt idx="97">
                  <c:v>-0.45655203313802062</c:v>
                </c:pt>
                <c:pt idx="98">
                  <c:v>-0.19063706897187771</c:v>
                </c:pt>
                <c:pt idx="99">
                  <c:v>2.2532285945811026E-2</c:v>
                </c:pt>
                <c:pt idx="100">
                  <c:v>0.28844725011195216</c:v>
                </c:pt>
                <c:pt idx="101">
                  <c:v>-0.34900500207179874</c:v>
                </c:pt>
                <c:pt idx="102">
                  <c:v>-0.10155647200465623</c:v>
                </c:pt>
                <c:pt idx="103">
                  <c:v>0.12803520545480573</c:v>
                </c:pt>
                <c:pt idx="104">
                  <c:v>0.23558223652102761</c:v>
                </c:pt>
                <c:pt idx="105">
                  <c:v>0.50149720068716697</c:v>
                </c:pt>
                <c:pt idx="106">
                  <c:v>0.8849236003051697</c:v>
                </c:pt>
                <c:pt idx="107">
                  <c:v>0.37945255429392866</c:v>
                </c:pt>
                <c:pt idx="108">
                  <c:v>0.36656338101524533</c:v>
                </c:pt>
                <c:pt idx="109">
                  <c:v>0.36656338101524533</c:v>
                </c:pt>
                <c:pt idx="110">
                  <c:v>-0.13595505149658038</c:v>
                </c:pt>
                <c:pt idx="111">
                  <c:v>0.70127527923137656</c:v>
                </c:pt>
                <c:pt idx="112">
                  <c:v>0.1224238071147763</c:v>
                </c:pt>
                <c:pt idx="113">
                  <c:v>-0.11759483220665956</c:v>
                </c:pt>
                <c:pt idx="114">
                  <c:v>0.61208846745507905</c:v>
                </c:pt>
                <c:pt idx="115">
                  <c:v>0.5217821271918428</c:v>
                </c:pt>
                <c:pt idx="116">
                  <c:v>0.34617350328893792</c:v>
                </c:pt>
                <c:pt idx="117">
                  <c:v>8.025853912279679E-2</c:v>
                </c:pt>
                <c:pt idx="118">
                  <c:v>-0.18565642504334257</c:v>
                </c:pt>
                <c:pt idx="119">
                  <c:v>-0.4515713892094837</c:v>
                </c:pt>
                <c:pt idx="120">
                  <c:v>8.025853912279679E-2</c:v>
                </c:pt>
                <c:pt idx="121">
                  <c:v>0.25586716302570345</c:v>
                </c:pt>
                <c:pt idx="122">
                  <c:v>-0.14690632802711256</c:v>
                </c:pt>
                <c:pt idx="123">
                  <c:v>0.3849236003051697</c:v>
                </c:pt>
                <c:pt idx="124">
                  <c:v>-0.27410419830252053</c:v>
                </c:pt>
                <c:pt idx="125">
                  <c:v>-0.27410419830252053</c:v>
                </c:pt>
                <c:pt idx="126">
                  <c:v>-0.47902431802587842</c:v>
                </c:pt>
                <c:pt idx="127">
                  <c:v>-0.27410419830252053</c:v>
                </c:pt>
                <c:pt idx="128">
                  <c:v>-0.87399571947148402</c:v>
                </c:pt>
                <c:pt idx="129">
                  <c:v>-0.34216579113920353</c:v>
                </c:pt>
                <c:pt idx="130">
                  <c:v>-0.27410419830252053</c:v>
                </c:pt>
                <c:pt idx="131">
                  <c:v>-0.60808075530534467</c:v>
                </c:pt>
                <c:pt idx="132">
                  <c:v>-0.47746771405418897</c:v>
                </c:pt>
                <c:pt idx="133">
                  <c:v>-0.21155274988804784</c:v>
                </c:pt>
                <c:pt idx="134">
                  <c:v>-0.51695315228372607</c:v>
                </c:pt>
                <c:pt idx="135">
                  <c:v>-0.21155274988804784</c:v>
                </c:pt>
                <c:pt idx="136">
                  <c:v>-0.47746771405418897</c:v>
                </c:pt>
                <c:pt idx="137">
                  <c:v>-0.58501474512041085</c:v>
                </c:pt>
                <c:pt idx="138">
                  <c:v>1.4972006871669663E-3</c:v>
                </c:pt>
                <c:pt idx="139">
                  <c:v>-1.0047801140437684E-2</c:v>
                </c:pt>
                <c:pt idx="140">
                  <c:v>-1.0047801140437684E-2</c:v>
                </c:pt>
                <c:pt idx="141">
                  <c:v>-1.0047801140437684E-2</c:v>
                </c:pt>
                <c:pt idx="142">
                  <c:v>0.3849236003051697</c:v>
                </c:pt>
                <c:pt idx="143">
                  <c:v>-0.13343661898475467</c:v>
                </c:pt>
                <c:pt idx="144">
                  <c:v>0.13247834518138646</c:v>
                </c:pt>
                <c:pt idx="145">
                  <c:v>6.4416752344703454E-2</c:v>
                </c:pt>
                <c:pt idx="146">
                  <c:v>0.33033171651084281</c:v>
                </c:pt>
                <c:pt idx="147">
                  <c:v>0.33033171651084281</c:v>
                </c:pt>
                <c:pt idx="148">
                  <c:v>0.33033171651084281</c:v>
                </c:pt>
                <c:pt idx="149">
                  <c:v>0.33033171651084281</c:v>
                </c:pt>
                <c:pt idx="150">
                  <c:v>0.33033171651084281</c:v>
                </c:pt>
                <c:pt idx="151">
                  <c:v>0.33033171651084281</c:v>
                </c:pt>
                <c:pt idx="152">
                  <c:v>0.33033171651084281</c:v>
                </c:pt>
                <c:pt idx="153">
                  <c:v>-0.13343661898475467</c:v>
                </c:pt>
                <c:pt idx="154">
                  <c:v>0.20107870580747012</c:v>
                </c:pt>
                <c:pt idx="155">
                  <c:v>0.20107870580747012</c:v>
                </c:pt>
                <c:pt idx="156">
                  <c:v>-0.58249631260858159</c:v>
                </c:pt>
                <c:pt idx="157">
                  <c:v>-0.58249631260858159</c:v>
                </c:pt>
                <c:pt idx="158">
                  <c:v>-0.41974146087720321</c:v>
                </c:pt>
                <c:pt idx="159">
                  <c:v>-0.30064942798337491</c:v>
                </c:pt>
                <c:pt idx="160">
                  <c:v>-0.1150763996948303</c:v>
                </c:pt>
                <c:pt idx="161">
                  <c:v>0.21262370763507477</c:v>
                </c:pt>
                <c:pt idx="162">
                  <c:v>-0.25114462786052272</c:v>
                </c:pt>
                <c:pt idx="163">
                  <c:v>0.21262370763507477</c:v>
                </c:pt>
                <c:pt idx="164">
                  <c:v>0.21262370763507477</c:v>
                </c:pt>
                <c:pt idx="165">
                  <c:v>-0.63343661898475467</c:v>
                </c:pt>
                <c:pt idx="166">
                  <c:v>-0.63343661898475467</c:v>
                </c:pt>
                <c:pt idx="167">
                  <c:v>-0.16966828348915719</c:v>
                </c:pt>
                <c:pt idx="168">
                  <c:v>-0.63343661898475467</c:v>
                </c:pt>
                <c:pt idx="169">
                  <c:v>-0.16966828348915719</c:v>
                </c:pt>
                <c:pt idx="170">
                  <c:v>-0.16966828348915719</c:v>
                </c:pt>
                <c:pt idx="171">
                  <c:v>-0.58249631260858159</c:v>
                </c:pt>
                <c:pt idx="172">
                  <c:v>-0.46419457843573753</c:v>
                </c:pt>
                <c:pt idx="173">
                  <c:v>1.9546149181708827E-2</c:v>
                </c:pt>
                <c:pt idx="174">
                  <c:v>-0.29892129419252988</c:v>
                </c:pt>
                <c:pt idx="175">
                  <c:v>-0.29892129419252988</c:v>
                </c:pt>
                <c:pt idx="176">
                  <c:v>-0.29892129419252988</c:v>
                </c:pt>
                <c:pt idx="177">
                  <c:v>-0.6150763996948303</c:v>
                </c:pt>
                <c:pt idx="178">
                  <c:v>0.76473856247203109</c:v>
                </c:pt>
                <c:pt idx="179">
                  <c:v>-0.28737629236492523</c:v>
                </c:pt>
                <c:pt idx="180">
                  <c:v>-0.56483625835867102</c:v>
                </c:pt>
                <c:pt idx="181">
                  <c:v>-0.74851975560575745</c:v>
                </c:pt>
                <c:pt idx="182">
                  <c:v>-1.0824963126085816</c:v>
                </c:pt>
                <c:pt idx="183">
                  <c:v>-0.38539310003309346</c:v>
                </c:pt>
                <c:pt idx="184">
                  <c:v>-0.98522966369438159</c:v>
                </c:pt>
                <c:pt idx="185">
                  <c:v>-0.98522966369438159</c:v>
                </c:pt>
                <c:pt idx="186">
                  <c:v>-1.2308597013558469</c:v>
                </c:pt>
                <c:pt idx="187">
                  <c:v>-1.0330063300263888</c:v>
                </c:pt>
                <c:pt idx="188">
                  <c:v>-1.0330063300263888</c:v>
                </c:pt>
                <c:pt idx="189">
                  <c:v>-1.9967746655219862</c:v>
                </c:pt>
                <c:pt idx="190">
                  <c:v>-2.4782178728081572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7-514D-A2BE-B224F9D0D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52928"/>
        <c:axId val="1276654576"/>
      </c:scatterChart>
      <c:valAx>
        <c:axId val="127665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AlcoholPercentage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6654576"/>
        <c:crosses val="autoZero"/>
        <c:crossBetween val="midCat"/>
      </c:valAx>
      <c:valAx>
        <c:axId val="1276654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66529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Producer:Esporão S.A.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8'!$Z$2:$Z$192</c:f>
              <c:numCache>
                <c:formatCode>General</c:formatCode>
                <c:ptCount val="191"/>
              </c:numCache>
            </c:numRef>
          </c:xVal>
          <c:yVal>
            <c:numRef>
              <c:f>'Model 8'!$C$31:$C$221</c:f>
              <c:numCache>
                <c:formatCode>General</c:formatCode>
                <c:ptCount val="191"/>
                <c:pt idx="0">
                  <c:v>1.368472166667118</c:v>
                </c:pt>
                <c:pt idx="1">
                  <c:v>0.60255720250097866</c:v>
                </c:pt>
                <c:pt idx="2">
                  <c:v>0.33664223833483575</c:v>
                </c:pt>
                <c:pt idx="3">
                  <c:v>-2.4595805693869259</c:v>
                </c:pt>
                <c:pt idx="4">
                  <c:v>8.9812764569558112E-2</c:v>
                </c:pt>
                <c:pt idx="5">
                  <c:v>0.48724637743187316</c:v>
                </c:pt>
                <c:pt idx="6">
                  <c:v>0.48724637743187316</c:v>
                </c:pt>
                <c:pt idx="7">
                  <c:v>-0.57475422418798772</c:v>
                </c:pt>
                <c:pt idx="8">
                  <c:v>0.50071608647423105</c:v>
                </c:pt>
                <c:pt idx="9">
                  <c:v>0.23480112230809169</c:v>
                </c:pt>
                <c:pt idx="10">
                  <c:v>-1.2753622568126843E-2</c:v>
                </c:pt>
                <c:pt idx="11">
                  <c:v>0.36847216666711802</c:v>
                </c:pt>
                <c:pt idx="12">
                  <c:v>0.36847216666711802</c:v>
                </c:pt>
                <c:pt idx="13">
                  <c:v>-0.16335776166516425</c:v>
                </c:pt>
                <c:pt idx="14">
                  <c:v>0.36847216666711802</c:v>
                </c:pt>
                <c:pt idx="15">
                  <c:v>0.36847216666711802</c:v>
                </c:pt>
                <c:pt idx="16">
                  <c:v>0.10255720250097866</c:v>
                </c:pt>
                <c:pt idx="17">
                  <c:v>0.7814196001290199</c:v>
                </c:pt>
                <c:pt idx="18">
                  <c:v>-0.41018723543044189</c:v>
                </c:pt>
                <c:pt idx="19">
                  <c:v>0.11621245609650899</c:v>
                </c:pt>
                <c:pt idx="20">
                  <c:v>0.11621245609650899</c:v>
                </c:pt>
                <c:pt idx="21">
                  <c:v>0.38212742026264834</c:v>
                </c:pt>
                <c:pt idx="22">
                  <c:v>0.64611767721403623</c:v>
                </c:pt>
                <c:pt idx="23">
                  <c:v>0.38020271304789688</c:v>
                </c:pt>
                <c:pt idx="24">
                  <c:v>0.64611767721403623</c:v>
                </c:pt>
                <c:pt idx="25">
                  <c:v>0.91203264138017559</c:v>
                </c:pt>
                <c:pt idx="26">
                  <c:v>0.63252856382920086</c:v>
                </c:pt>
                <c:pt idx="27">
                  <c:v>0.63252856382920086</c:v>
                </c:pt>
                <c:pt idx="28">
                  <c:v>-1.2753622568126843E-2</c:v>
                </c:pt>
                <c:pt idx="29">
                  <c:v>0.49908520791827726</c:v>
                </c:pt>
                <c:pt idx="30">
                  <c:v>0.23509495096688937</c:v>
                </c:pt>
                <c:pt idx="31">
                  <c:v>0.49908520791827726</c:v>
                </c:pt>
                <c:pt idx="32">
                  <c:v>0.49908520791827726</c:v>
                </c:pt>
                <c:pt idx="33">
                  <c:v>0.49908520791827726</c:v>
                </c:pt>
                <c:pt idx="34">
                  <c:v>-1.2753622568126843E-2</c:v>
                </c:pt>
                <c:pt idx="35">
                  <c:v>0.25316134159801251</c:v>
                </c:pt>
                <c:pt idx="36">
                  <c:v>-1.2753622568126843E-2</c:v>
                </c:pt>
                <c:pt idx="37">
                  <c:v>1.2748581367271203</c:v>
                </c:pt>
                <c:pt idx="38">
                  <c:v>0.58170766179550526</c:v>
                </c:pt>
                <c:pt idx="39">
                  <c:v>0.58170766179550526</c:v>
                </c:pt>
                <c:pt idx="40">
                  <c:v>7.1608647423104799E-4</c:v>
                </c:pt>
                <c:pt idx="41">
                  <c:v>7.1608647423104799E-4</c:v>
                </c:pt>
                <c:pt idx="42">
                  <c:v>7.1608647423104799E-4</c:v>
                </c:pt>
                <c:pt idx="43">
                  <c:v>0.45998083753134011</c:v>
                </c:pt>
                <c:pt idx="44">
                  <c:v>-0.92927272583130005</c:v>
                </c:pt>
                <c:pt idx="45">
                  <c:v>0.44274014672835449</c:v>
                </c:pt>
                <c:pt idx="46">
                  <c:v>-8.9089781603927776E-2</c:v>
                </c:pt>
                <c:pt idx="47">
                  <c:v>0.54733456429516103</c:v>
                </c:pt>
                <c:pt idx="48">
                  <c:v>0.2814196001290199</c:v>
                </c:pt>
                <c:pt idx="49">
                  <c:v>0.2814196001290199</c:v>
                </c:pt>
                <c:pt idx="50">
                  <c:v>0.2814196001290199</c:v>
                </c:pt>
                <c:pt idx="51">
                  <c:v>-0.51632529236940172</c:v>
                </c:pt>
                <c:pt idx="52">
                  <c:v>0.48304684771627393</c:v>
                </c:pt>
                <c:pt idx="53">
                  <c:v>-0.59888160603593477</c:v>
                </c:pt>
                <c:pt idx="54">
                  <c:v>-4.9810986900666876E-2</c:v>
                </c:pt>
                <c:pt idx="55">
                  <c:v>-4.9810986900666876E-2</c:v>
                </c:pt>
                <c:pt idx="56">
                  <c:v>0.11150955969866416</c:v>
                </c:pt>
                <c:pt idx="57">
                  <c:v>0.11150955969866416</c:v>
                </c:pt>
                <c:pt idx="58">
                  <c:v>0.25854202899442313</c:v>
                </c:pt>
                <c:pt idx="59">
                  <c:v>0.15099499792820126</c:v>
                </c:pt>
                <c:pt idx="60">
                  <c:v>-0.22246699730415642</c:v>
                </c:pt>
                <c:pt idx="61">
                  <c:v>0.78844725011195216</c:v>
                </c:pt>
                <c:pt idx="62">
                  <c:v>0.78844725011195216</c:v>
                </c:pt>
                <c:pt idx="63">
                  <c:v>-0.24683865840198749</c:v>
                </c:pt>
                <c:pt idx="64">
                  <c:v>-9.1479208172273729E-4</c:v>
                </c:pt>
                <c:pt idx="65">
                  <c:v>-9.1479208172273729E-4</c:v>
                </c:pt>
                <c:pt idx="66">
                  <c:v>-9.1479208172273729E-4</c:v>
                </c:pt>
                <c:pt idx="67">
                  <c:v>-9.1479208172273729E-4</c:v>
                </c:pt>
                <c:pt idx="68">
                  <c:v>0.26500017208441662</c:v>
                </c:pt>
                <c:pt idx="69">
                  <c:v>-9.1479208172273729E-4</c:v>
                </c:pt>
                <c:pt idx="70">
                  <c:v>0.54547599729110452</c:v>
                </c:pt>
                <c:pt idx="71">
                  <c:v>0.34762262596164462</c:v>
                </c:pt>
                <c:pt idx="72">
                  <c:v>0.14599827287155875</c:v>
                </c:pt>
                <c:pt idx="73">
                  <c:v>-0.49928391352576895</c:v>
                </c:pt>
                <c:pt idx="74">
                  <c:v>0.36404494850341962</c:v>
                </c:pt>
                <c:pt idx="75">
                  <c:v>0.58025853912279679</c:v>
                </c:pt>
                <c:pt idx="76">
                  <c:v>0.27485813672712034</c:v>
                </c:pt>
                <c:pt idx="77">
                  <c:v>8.9431725609792068E-3</c:v>
                </c:pt>
                <c:pt idx="78">
                  <c:v>0.31434357495665743</c:v>
                </c:pt>
                <c:pt idx="79">
                  <c:v>0.4918107658636206</c:v>
                </c:pt>
                <c:pt idx="80">
                  <c:v>-4.0019162468659886E-2</c:v>
                </c:pt>
                <c:pt idx="81">
                  <c:v>-4.0019162468659886E-2</c:v>
                </c:pt>
                <c:pt idx="82">
                  <c:v>0.22589580169747947</c:v>
                </c:pt>
                <c:pt idx="83">
                  <c:v>-4.0019162468659886E-2</c:v>
                </c:pt>
                <c:pt idx="84">
                  <c:v>0.15783420886079647</c:v>
                </c:pt>
                <c:pt idx="85">
                  <c:v>0.15783420886079647</c:v>
                </c:pt>
                <c:pt idx="86">
                  <c:v>-0.10808075530534467</c:v>
                </c:pt>
                <c:pt idx="87">
                  <c:v>1.0801739565037494E-2</c:v>
                </c:pt>
                <c:pt idx="88">
                  <c:v>-0.2185803998709801</c:v>
                </c:pt>
                <c:pt idx="89">
                  <c:v>0.28844725011195216</c:v>
                </c:pt>
                <c:pt idx="90">
                  <c:v>0.15158872322527728</c:v>
                </c:pt>
                <c:pt idx="91">
                  <c:v>2.2532285945811026E-2</c:v>
                </c:pt>
                <c:pt idx="92">
                  <c:v>2.2532285945811026E-2</c:v>
                </c:pt>
                <c:pt idx="93">
                  <c:v>2.2532285945811026E-2</c:v>
                </c:pt>
                <c:pt idx="94">
                  <c:v>-1.695315228372607E-2</c:v>
                </c:pt>
                <c:pt idx="95">
                  <c:v>-1.695315228372607E-2</c:v>
                </c:pt>
                <c:pt idx="96">
                  <c:v>-0.54981098690066688</c:v>
                </c:pt>
                <c:pt idx="97">
                  <c:v>-0.45655203313802062</c:v>
                </c:pt>
                <c:pt idx="98">
                  <c:v>-0.19063706897187771</c:v>
                </c:pt>
                <c:pt idx="99">
                  <c:v>2.2532285945811026E-2</c:v>
                </c:pt>
                <c:pt idx="100">
                  <c:v>0.28844725011195216</c:v>
                </c:pt>
                <c:pt idx="101">
                  <c:v>-0.34900500207179874</c:v>
                </c:pt>
                <c:pt idx="102">
                  <c:v>-0.10155647200465623</c:v>
                </c:pt>
                <c:pt idx="103">
                  <c:v>0.12803520545480573</c:v>
                </c:pt>
                <c:pt idx="104">
                  <c:v>0.23558223652102761</c:v>
                </c:pt>
                <c:pt idx="105">
                  <c:v>0.50149720068716697</c:v>
                </c:pt>
                <c:pt idx="106">
                  <c:v>0.8849236003051697</c:v>
                </c:pt>
                <c:pt idx="107">
                  <c:v>0.37945255429392866</c:v>
                </c:pt>
                <c:pt idx="108">
                  <c:v>0.36656338101524533</c:v>
                </c:pt>
                <c:pt idx="109">
                  <c:v>0.36656338101524533</c:v>
                </c:pt>
                <c:pt idx="110">
                  <c:v>-0.13595505149658038</c:v>
                </c:pt>
                <c:pt idx="111">
                  <c:v>0.70127527923137656</c:v>
                </c:pt>
                <c:pt idx="112">
                  <c:v>0.1224238071147763</c:v>
                </c:pt>
                <c:pt idx="113">
                  <c:v>-0.11759483220665956</c:v>
                </c:pt>
                <c:pt idx="114">
                  <c:v>0.61208846745507905</c:v>
                </c:pt>
                <c:pt idx="115">
                  <c:v>0.5217821271918428</c:v>
                </c:pt>
                <c:pt idx="116">
                  <c:v>0.34617350328893792</c:v>
                </c:pt>
                <c:pt idx="117">
                  <c:v>8.025853912279679E-2</c:v>
                </c:pt>
                <c:pt idx="118">
                  <c:v>-0.18565642504334257</c:v>
                </c:pt>
                <c:pt idx="119">
                  <c:v>-0.4515713892094837</c:v>
                </c:pt>
                <c:pt idx="120">
                  <c:v>8.025853912279679E-2</c:v>
                </c:pt>
                <c:pt idx="121">
                  <c:v>0.25586716302570345</c:v>
                </c:pt>
                <c:pt idx="122">
                  <c:v>-0.14690632802711256</c:v>
                </c:pt>
                <c:pt idx="123">
                  <c:v>0.3849236003051697</c:v>
                </c:pt>
                <c:pt idx="124">
                  <c:v>-0.27410419830252053</c:v>
                </c:pt>
                <c:pt idx="125">
                  <c:v>-0.27410419830252053</c:v>
                </c:pt>
                <c:pt idx="126">
                  <c:v>-0.47902431802587842</c:v>
                </c:pt>
                <c:pt idx="127">
                  <c:v>-0.27410419830252053</c:v>
                </c:pt>
                <c:pt idx="128">
                  <c:v>-0.87399571947148402</c:v>
                </c:pt>
                <c:pt idx="129">
                  <c:v>-0.34216579113920353</c:v>
                </c:pt>
                <c:pt idx="130">
                  <c:v>-0.27410419830252053</c:v>
                </c:pt>
                <c:pt idx="131">
                  <c:v>-0.60808075530534467</c:v>
                </c:pt>
                <c:pt idx="132">
                  <c:v>-0.47746771405418897</c:v>
                </c:pt>
                <c:pt idx="133">
                  <c:v>-0.21155274988804784</c:v>
                </c:pt>
                <c:pt idx="134">
                  <c:v>-0.51695315228372607</c:v>
                </c:pt>
                <c:pt idx="135">
                  <c:v>-0.21155274988804784</c:v>
                </c:pt>
                <c:pt idx="136">
                  <c:v>-0.47746771405418897</c:v>
                </c:pt>
                <c:pt idx="137">
                  <c:v>-0.58501474512041085</c:v>
                </c:pt>
                <c:pt idx="138">
                  <c:v>1.4972006871669663E-3</c:v>
                </c:pt>
                <c:pt idx="139">
                  <c:v>-1.0047801140437684E-2</c:v>
                </c:pt>
                <c:pt idx="140">
                  <c:v>-1.0047801140437684E-2</c:v>
                </c:pt>
                <c:pt idx="141">
                  <c:v>-1.0047801140437684E-2</c:v>
                </c:pt>
                <c:pt idx="142">
                  <c:v>0.3849236003051697</c:v>
                </c:pt>
                <c:pt idx="143">
                  <c:v>-0.13343661898475467</c:v>
                </c:pt>
                <c:pt idx="144">
                  <c:v>0.13247834518138646</c:v>
                </c:pt>
                <c:pt idx="145">
                  <c:v>6.4416752344703454E-2</c:v>
                </c:pt>
                <c:pt idx="146">
                  <c:v>0.33033171651084281</c:v>
                </c:pt>
                <c:pt idx="147">
                  <c:v>0.33033171651084281</c:v>
                </c:pt>
                <c:pt idx="148">
                  <c:v>0.33033171651084281</c:v>
                </c:pt>
                <c:pt idx="149">
                  <c:v>0.33033171651084281</c:v>
                </c:pt>
                <c:pt idx="150">
                  <c:v>0.33033171651084281</c:v>
                </c:pt>
                <c:pt idx="151">
                  <c:v>0.33033171651084281</c:v>
                </c:pt>
                <c:pt idx="152">
                  <c:v>0.33033171651084281</c:v>
                </c:pt>
                <c:pt idx="153">
                  <c:v>-0.13343661898475467</c:v>
                </c:pt>
                <c:pt idx="154">
                  <c:v>0.20107870580747012</c:v>
                </c:pt>
                <c:pt idx="155">
                  <c:v>0.20107870580747012</c:v>
                </c:pt>
                <c:pt idx="156">
                  <c:v>-0.58249631260858159</c:v>
                </c:pt>
                <c:pt idx="157">
                  <c:v>-0.58249631260858159</c:v>
                </c:pt>
                <c:pt idx="158">
                  <c:v>-0.41974146087720321</c:v>
                </c:pt>
                <c:pt idx="159">
                  <c:v>-0.30064942798337491</c:v>
                </c:pt>
                <c:pt idx="160">
                  <c:v>-0.1150763996948303</c:v>
                </c:pt>
                <c:pt idx="161">
                  <c:v>0.21262370763507477</c:v>
                </c:pt>
                <c:pt idx="162">
                  <c:v>-0.25114462786052272</c:v>
                </c:pt>
                <c:pt idx="163">
                  <c:v>0.21262370763507477</c:v>
                </c:pt>
                <c:pt idx="164">
                  <c:v>0.21262370763507477</c:v>
                </c:pt>
                <c:pt idx="165">
                  <c:v>-0.63343661898475467</c:v>
                </c:pt>
                <c:pt idx="166">
                  <c:v>-0.63343661898475467</c:v>
                </c:pt>
                <c:pt idx="167">
                  <c:v>-0.16966828348915719</c:v>
                </c:pt>
                <c:pt idx="168">
                  <c:v>-0.63343661898475467</c:v>
                </c:pt>
                <c:pt idx="169">
                  <c:v>-0.16966828348915719</c:v>
                </c:pt>
                <c:pt idx="170">
                  <c:v>-0.16966828348915719</c:v>
                </c:pt>
                <c:pt idx="171">
                  <c:v>-0.58249631260858159</c:v>
                </c:pt>
                <c:pt idx="172">
                  <c:v>-0.46419457843573753</c:v>
                </c:pt>
                <c:pt idx="173">
                  <c:v>1.9546149181708827E-2</c:v>
                </c:pt>
                <c:pt idx="174">
                  <c:v>-0.29892129419252988</c:v>
                </c:pt>
                <c:pt idx="175">
                  <c:v>-0.29892129419252988</c:v>
                </c:pt>
                <c:pt idx="176">
                  <c:v>-0.29892129419252988</c:v>
                </c:pt>
                <c:pt idx="177">
                  <c:v>-0.6150763996948303</c:v>
                </c:pt>
                <c:pt idx="178">
                  <c:v>0.76473856247203109</c:v>
                </c:pt>
                <c:pt idx="179">
                  <c:v>-0.28737629236492523</c:v>
                </c:pt>
                <c:pt idx="180">
                  <c:v>-0.56483625835867102</c:v>
                </c:pt>
                <c:pt idx="181">
                  <c:v>-0.74851975560575745</c:v>
                </c:pt>
                <c:pt idx="182">
                  <c:v>-1.0824963126085816</c:v>
                </c:pt>
                <c:pt idx="183">
                  <c:v>-0.38539310003309346</c:v>
                </c:pt>
                <c:pt idx="184">
                  <c:v>-0.98522966369438159</c:v>
                </c:pt>
                <c:pt idx="185">
                  <c:v>-0.98522966369438159</c:v>
                </c:pt>
                <c:pt idx="186">
                  <c:v>-1.2308597013558469</c:v>
                </c:pt>
                <c:pt idx="187">
                  <c:v>-1.0330063300263888</c:v>
                </c:pt>
                <c:pt idx="188">
                  <c:v>-1.0330063300263888</c:v>
                </c:pt>
                <c:pt idx="189">
                  <c:v>-1.9967746655219862</c:v>
                </c:pt>
                <c:pt idx="190">
                  <c:v>-2.4782178728081572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09-4D47-A692-94E4AF4A9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280480"/>
        <c:axId val="1276282128"/>
      </c:scatterChart>
      <c:valAx>
        <c:axId val="127628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Producer:Esporão S.A.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6282128"/>
        <c:crosses val="autoZero"/>
        <c:crossBetween val="midCat"/>
      </c:valAx>
      <c:valAx>
        <c:axId val="1276282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62804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AlcoholPercentage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1'!$U$2:$U$192</c:f>
              <c:numCache>
                <c:formatCode>General</c:formatCode>
                <c:ptCount val="191"/>
              </c:numCache>
            </c:numRef>
          </c:xVal>
          <c:yVal>
            <c:numRef>
              <c:f>'Model 1'!$C$40:$C$230</c:f>
              <c:numCache>
                <c:formatCode>General</c:formatCode>
                <c:ptCount val="191"/>
                <c:pt idx="0">
                  <c:v>1.4396792810058194</c:v>
                </c:pt>
                <c:pt idx="1">
                  <c:v>0.58274158310964097</c:v>
                </c:pt>
                <c:pt idx="2">
                  <c:v>0.28893929488295811</c:v>
                </c:pt>
                <c:pt idx="3">
                  <c:v>-2.4252191011004882</c:v>
                </c:pt>
                <c:pt idx="4">
                  <c:v>5.6195982322392979E-2</c:v>
                </c:pt>
                <c:pt idx="5">
                  <c:v>0.47688199241221696</c:v>
                </c:pt>
                <c:pt idx="6">
                  <c:v>0.42058795607686505</c:v>
                </c:pt>
                <c:pt idx="7">
                  <c:v>-0.57719995491530085</c:v>
                </c:pt>
                <c:pt idx="8">
                  <c:v>0.563144724243827</c:v>
                </c:pt>
                <c:pt idx="9">
                  <c:v>0.22424571482464728</c:v>
                </c:pt>
                <c:pt idx="10">
                  <c:v>0.13921491799649033</c:v>
                </c:pt>
                <c:pt idx="11">
                  <c:v>0.42164059252882069</c:v>
                </c:pt>
                <c:pt idx="12">
                  <c:v>0.40360190405182195</c:v>
                </c:pt>
                <c:pt idx="13">
                  <c:v>-0.15694463968604566</c:v>
                </c:pt>
                <c:pt idx="14">
                  <c:v>0.35850518285932509</c:v>
                </c:pt>
                <c:pt idx="15">
                  <c:v>0.34046649438232635</c:v>
                </c:pt>
                <c:pt idx="16">
                  <c:v>6.4702894632642227E-2</c:v>
                </c:pt>
                <c:pt idx="17">
                  <c:v>0.75287048858585237</c:v>
                </c:pt>
                <c:pt idx="18">
                  <c:v>-0.4347846734391112</c:v>
                </c:pt>
                <c:pt idx="19">
                  <c:v>0.1956767787022109</c:v>
                </c:pt>
                <c:pt idx="20">
                  <c:v>0.17763809022521215</c:v>
                </c:pt>
                <c:pt idx="21">
                  <c:v>0.43536300149789753</c:v>
                </c:pt>
                <c:pt idx="22">
                  <c:v>0.67643816785238542</c:v>
                </c:pt>
                <c:pt idx="23">
                  <c:v>0.4006745681027013</c:v>
                </c:pt>
                <c:pt idx="24">
                  <c:v>0.65839947937538668</c:v>
                </c:pt>
                <c:pt idx="25">
                  <c:v>0.9161243906480685</c:v>
                </c:pt>
                <c:pt idx="26">
                  <c:v>0.68995070147089166</c:v>
                </c:pt>
                <c:pt idx="27">
                  <c:v>0.66289266875539354</c:v>
                </c:pt>
                <c:pt idx="28">
                  <c:v>-4.1156696064781784E-2</c:v>
                </c:pt>
                <c:pt idx="29">
                  <c:v>0.46524313654305161</c:v>
                </c:pt>
                <c:pt idx="30">
                  <c:v>0.17005190475757104</c:v>
                </c:pt>
                <c:pt idx="31">
                  <c:v>0.45622379230455223</c:v>
                </c:pt>
                <c:pt idx="32">
                  <c:v>0.46524313654305161</c:v>
                </c:pt>
                <c:pt idx="33">
                  <c:v>0.45622379230455223</c:v>
                </c:pt>
                <c:pt idx="34">
                  <c:v>3.0998057843213189E-2</c:v>
                </c:pt>
                <c:pt idx="35">
                  <c:v>0.25264559216190463</c:v>
                </c:pt>
                <c:pt idx="36">
                  <c:v>-6.8214728780276346E-2</c:v>
                </c:pt>
                <c:pt idx="37">
                  <c:v>1.3103447714386149</c:v>
                </c:pt>
                <c:pt idx="38">
                  <c:v>0.50839564076658306</c:v>
                </c:pt>
                <c:pt idx="39">
                  <c:v>0.51959295590944166</c:v>
                </c:pt>
                <c:pt idx="40">
                  <c:v>1.8048003051326589E-2</c:v>
                </c:pt>
                <c:pt idx="41">
                  <c:v>9.0286588128307699E-3</c:v>
                </c:pt>
                <c:pt idx="42">
                  <c:v>-3.6068062379669641E-2</c:v>
                </c:pt>
                <c:pt idx="43">
                  <c:v>0.4369902975089488</c:v>
                </c:pt>
                <c:pt idx="44">
                  <c:v>-0.90565020672023167</c:v>
                </c:pt>
                <c:pt idx="45">
                  <c:v>0.46721504280451853</c:v>
                </c:pt>
                <c:pt idx="46">
                  <c:v>-7.5292812456350333E-2</c:v>
                </c:pt>
                <c:pt idx="47">
                  <c:v>0.54667277681253523</c:v>
                </c:pt>
                <c:pt idx="48">
                  <c:v>0.27090917706285111</c:v>
                </c:pt>
                <c:pt idx="49">
                  <c:v>0.26188983282435174</c:v>
                </c:pt>
                <c:pt idx="50">
                  <c:v>0.243851144347353</c:v>
                </c:pt>
                <c:pt idx="51">
                  <c:v>-0.57442031066319998</c:v>
                </c:pt>
                <c:pt idx="52">
                  <c:v>0.43690925866756203</c:v>
                </c:pt>
                <c:pt idx="53">
                  <c:v>-0.49992251787101694</c:v>
                </c:pt>
                <c:pt idx="54">
                  <c:v>-7.1213388999705529E-2</c:v>
                </c:pt>
                <c:pt idx="55">
                  <c:v>-8.9252077476704272E-2</c:v>
                </c:pt>
                <c:pt idx="56">
                  <c:v>5.2937722833966916E-2</c:v>
                </c:pt>
                <c:pt idx="57">
                  <c:v>4.3918378595467544E-2</c:v>
                </c:pt>
                <c:pt idx="58">
                  <c:v>0.30021013109729466</c:v>
                </c:pt>
                <c:pt idx="59">
                  <c:v>0.184371794333682</c:v>
                </c:pt>
                <c:pt idx="60">
                  <c:v>-0.21624948641811415</c:v>
                </c:pt>
                <c:pt idx="61">
                  <c:v>0.80802955296296375</c:v>
                </c:pt>
                <c:pt idx="62">
                  <c:v>0.79901020872446438</c:v>
                </c:pt>
                <c:pt idx="63">
                  <c:v>-0.22029637512260081</c:v>
                </c:pt>
                <c:pt idx="64">
                  <c:v>-4.3776207695447766E-2</c:v>
                </c:pt>
                <c:pt idx="65">
                  <c:v>-5.2795551933947138E-2</c:v>
                </c:pt>
                <c:pt idx="66">
                  <c:v>-4.3776207695447766E-2</c:v>
                </c:pt>
                <c:pt idx="67">
                  <c:v>-7.0834240410945881E-2</c:v>
                </c:pt>
                <c:pt idx="68">
                  <c:v>0.21394870357723761</c:v>
                </c:pt>
                <c:pt idx="69">
                  <c:v>-7.9853584649445253E-2</c:v>
                </c:pt>
                <c:pt idx="70">
                  <c:v>0.51216125328942397</c:v>
                </c:pt>
                <c:pt idx="71">
                  <c:v>0.29317858475476655</c:v>
                </c:pt>
                <c:pt idx="72">
                  <c:v>0.2581747448254994</c:v>
                </c:pt>
                <c:pt idx="73">
                  <c:v>-0.40979724304067844</c:v>
                </c:pt>
                <c:pt idx="74">
                  <c:v>0.29172907090734057</c:v>
                </c:pt>
                <c:pt idx="75">
                  <c:v>0.52791430163639319</c:v>
                </c:pt>
                <c:pt idx="76">
                  <c:v>0.2403679884349792</c:v>
                </c:pt>
                <c:pt idx="77">
                  <c:v>3.6759142593290051E-2</c:v>
                </c:pt>
                <c:pt idx="78">
                  <c:v>0.27018939036370782</c:v>
                </c:pt>
                <c:pt idx="79">
                  <c:v>0.54263356243931149</c:v>
                </c:pt>
                <c:pt idx="80">
                  <c:v>-1.7912981298554342E-2</c:v>
                </c:pt>
                <c:pt idx="81">
                  <c:v>-4.4971014014052457E-2</c:v>
                </c:pt>
                <c:pt idx="82">
                  <c:v>0.1947152087816324</c:v>
                </c:pt>
                <c:pt idx="83">
                  <c:v>-8.1048390968049944E-2</c:v>
                </c:pt>
                <c:pt idx="84">
                  <c:v>0.13575630666225003</c:v>
                </c:pt>
                <c:pt idx="85">
                  <c:v>0.12673696242375065</c:v>
                </c:pt>
                <c:pt idx="86">
                  <c:v>-0.14902663732593524</c:v>
                </c:pt>
                <c:pt idx="87">
                  <c:v>5.3231977639400796E-2</c:v>
                </c:pt>
                <c:pt idx="88">
                  <c:v>-0.21105213446015014</c:v>
                </c:pt>
                <c:pt idx="89">
                  <c:v>0.37116496263245935</c:v>
                </c:pt>
                <c:pt idx="90">
                  <c:v>0.21456480967441394</c:v>
                </c:pt>
                <c:pt idx="91">
                  <c:v>6.8343330167280669E-2</c:v>
                </c:pt>
                <c:pt idx="92">
                  <c:v>4.1285297451782554E-2</c:v>
                </c:pt>
                <c:pt idx="93">
                  <c:v>1.422726473628444E-2</c:v>
                </c:pt>
                <c:pt idx="94">
                  <c:v>-8.1129429809436715E-2</c:v>
                </c:pt>
                <c:pt idx="95">
                  <c:v>-9.0148774047936087E-2</c:v>
                </c:pt>
                <c:pt idx="96">
                  <c:v>-0.59827142171520364</c:v>
                </c:pt>
                <c:pt idx="97">
                  <c:v>-0.43146654242993066</c:v>
                </c:pt>
                <c:pt idx="98">
                  <c:v>-0.17374163115724528</c:v>
                </c:pt>
                <c:pt idx="99">
                  <c:v>8.6382018644279412E-2</c:v>
                </c:pt>
                <c:pt idx="100">
                  <c:v>0.31704889720146312</c:v>
                </c:pt>
                <c:pt idx="101">
                  <c:v>-0.34268623838181611</c:v>
                </c:pt>
                <c:pt idx="102">
                  <c:v>-9.7421108448919824E-2</c:v>
                </c:pt>
                <c:pt idx="103">
                  <c:v>0.15005571236231496</c:v>
                </c:pt>
                <c:pt idx="104">
                  <c:v>0.25687470488742825</c:v>
                </c:pt>
                <c:pt idx="105">
                  <c:v>0.53263830463711237</c:v>
                </c:pt>
                <c:pt idx="106">
                  <c:v>0.90087111455316204</c:v>
                </c:pt>
                <c:pt idx="107">
                  <c:v>0.40784119392362861</c:v>
                </c:pt>
                <c:pt idx="108">
                  <c:v>0.34759117540476758</c:v>
                </c:pt>
                <c:pt idx="109">
                  <c:v>0.32955248692776884</c:v>
                </c:pt>
                <c:pt idx="110">
                  <c:v>-0.19925158485416006</c:v>
                </c:pt>
                <c:pt idx="111">
                  <c:v>0.64884127208511622</c:v>
                </c:pt>
                <c:pt idx="112">
                  <c:v>0.28682437989617071</c:v>
                </c:pt>
                <c:pt idx="113">
                  <c:v>-0.16183236327840689</c:v>
                </c:pt>
                <c:pt idx="114">
                  <c:v>0.58846084537425725</c:v>
                </c:pt>
                <c:pt idx="115">
                  <c:v>0.51455251722306983</c:v>
                </c:pt>
                <c:pt idx="116">
                  <c:v>0.34935616336776576</c:v>
                </c:pt>
                <c:pt idx="117">
                  <c:v>5.5553875141082898E-2</c:v>
                </c:pt>
                <c:pt idx="118">
                  <c:v>-0.23824841308559819</c:v>
                </c:pt>
                <c:pt idx="119">
                  <c:v>-0.46949683243197882</c:v>
                </c:pt>
                <c:pt idx="120">
                  <c:v>5.4972334351891305E-2</c:v>
                </c:pt>
                <c:pt idx="121">
                  <c:v>0.23878891747338749</c:v>
                </c:pt>
                <c:pt idx="122">
                  <c:v>5.8951532734923262E-2</c:v>
                </c:pt>
                <c:pt idx="123">
                  <c:v>0.52028528984929601</c:v>
                </c:pt>
                <c:pt idx="124">
                  <c:v>-0.23313003731037263</c:v>
                </c:pt>
                <c:pt idx="125">
                  <c:v>-0.242149381548872</c:v>
                </c:pt>
                <c:pt idx="126">
                  <c:v>-0.43966974814930282</c:v>
                </c:pt>
                <c:pt idx="127">
                  <c:v>-0.26920741426437012</c:v>
                </c:pt>
                <c:pt idx="128">
                  <c:v>-0.86165482740612376</c:v>
                </c:pt>
                <c:pt idx="129">
                  <c:v>-0.33718566062225186</c:v>
                </c:pt>
                <c:pt idx="130">
                  <c:v>-0.28724610274136886</c:v>
                </c:pt>
                <c:pt idx="131">
                  <c:v>-0.62196860461043713</c:v>
                </c:pt>
                <c:pt idx="132">
                  <c:v>-0.4406760140712187</c:v>
                </c:pt>
                <c:pt idx="133">
                  <c:v>-0.18295110279853688</c:v>
                </c:pt>
                <c:pt idx="134">
                  <c:v>-0.60818746252493483</c:v>
                </c:pt>
                <c:pt idx="135">
                  <c:v>-0.16491241432153814</c:v>
                </c:pt>
                <c:pt idx="136">
                  <c:v>-0.4406760140712187</c:v>
                </c:pt>
                <c:pt idx="137">
                  <c:v>-0.5745530393118301</c:v>
                </c:pt>
                <c:pt idx="138">
                  <c:v>3.263830463711237E-2</c:v>
                </c:pt>
                <c:pt idx="139">
                  <c:v>-2.1113964703655341E-2</c:v>
                </c:pt>
                <c:pt idx="140">
                  <c:v>-7.5230030134651571E-2</c:v>
                </c:pt>
                <c:pt idx="141">
                  <c:v>-8.4249374373150943E-2</c:v>
                </c:pt>
                <c:pt idx="142">
                  <c:v>0.5834359702275087</c:v>
                </c:pt>
                <c:pt idx="143">
                  <c:v>-0.10731210340273556</c:v>
                </c:pt>
                <c:pt idx="144">
                  <c:v>0.15041280786994804</c:v>
                </c:pt>
                <c:pt idx="145">
                  <c:v>9.1453905750563891E-2</c:v>
                </c:pt>
                <c:pt idx="146">
                  <c:v>0.34917881702324749</c:v>
                </c:pt>
                <c:pt idx="147">
                  <c:v>0.33114012854624875</c:v>
                </c:pt>
                <c:pt idx="148">
                  <c:v>0.32212078430774937</c:v>
                </c:pt>
                <c:pt idx="149">
                  <c:v>0.30408209583075063</c:v>
                </c:pt>
                <c:pt idx="150">
                  <c:v>0.29506275159225126</c:v>
                </c:pt>
                <c:pt idx="151">
                  <c:v>0.28604340735375189</c:v>
                </c:pt>
                <c:pt idx="152">
                  <c:v>0.27702406311525252</c:v>
                </c:pt>
                <c:pt idx="153">
                  <c:v>-0.20652489002622865</c:v>
                </c:pt>
                <c:pt idx="154">
                  <c:v>0.15618057671894903</c:v>
                </c:pt>
                <c:pt idx="155">
                  <c:v>0.14716123248044966</c:v>
                </c:pt>
                <c:pt idx="156">
                  <c:v>-0.55418677097920543</c:v>
                </c:pt>
                <c:pt idx="157">
                  <c:v>-0.57280700024539932</c:v>
                </c:pt>
                <c:pt idx="158">
                  <c:v>-0.43542678062041773</c:v>
                </c:pt>
                <c:pt idx="159">
                  <c:v>-0.25957634197108881</c:v>
                </c:pt>
                <c:pt idx="160">
                  <c:v>-0.10814822968533733</c:v>
                </c:pt>
                <c:pt idx="161">
                  <c:v>0.19873553091685991</c:v>
                </c:pt>
                <c:pt idx="162">
                  <c:v>-0.28481342222462303</c:v>
                </c:pt>
                <c:pt idx="163">
                  <c:v>0.18069684243986117</c:v>
                </c:pt>
                <c:pt idx="164">
                  <c:v>0.15363880972436306</c:v>
                </c:pt>
                <c:pt idx="165">
                  <c:v>-0.5622153822102387</c:v>
                </c:pt>
                <c:pt idx="166">
                  <c:v>-0.58927341492573682</c:v>
                </c:pt>
                <c:pt idx="167">
                  <c:v>-0.11474380602275502</c:v>
                </c:pt>
                <c:pt idx="168">
                  <c:v>-0.63437013611823367</c:v>
                </c:pt>
                <c:pt idx="169">
                  <c:v>-0.18689855993075</c:v>
                </c:pt>
                <c:pt idx="170">
                  <c:v>-0.23199528112324685</c:v>
                </c:pt>
                <c:pt idx="171">
                  <c:v>-0.55476831176840058</c:v>
                </c:pt>
                <c:pt idx="172">
                  <c:v>-0.45530610846777542</c:v>
                </c:pt>
                <c:pt idx="173">
                  <c:v>3.73810426985699E-3</c:v>
                </c:pt>
                <c:pt idx="174">
                  <c:v>-0.32578073480405223</c:v>
                </c:pt>
                <c:pt idx="175">
                  <c:v>-0.3348000790425516</c:v>
                </c:pt>
                <c:pt idx="176">
                  <c:v>-0.36185811175804972</c:v>
                </c:pt>
                <c:pt idx="177">
                  <c:v>-0.6171675739238367</c:v>
                </c:pt>
                <c:pt idx="178">
                  <c:v>0.82295192617637092</c:v>
                </c:pt>
                <c:pt idx="179">
                  <c:v>-0.28322578060614134</c:v>
                </c:pt>
                <c:pt idx="180">
                  <c:v>-0.63979968241209129</c:v>
                </c:pt>
                <c:pt idx="181">
                  <c:v>-0.83969716794731575</c:v>
                </c:pt>
                <c:pt idx="182">
                  <c:v>-1.0637876560069</c:v>
                </c:pt>
                <c:pt idx="183">
                  <c:v>-0.4458704925133059</c:v>
                </c:pt>
                <c:pt idx="184">
                  <c:v>-0.95493375704394268</c:v>
                </c:pt>
                <c:pt idx="185">
                  <c:v>-0.96395310128244205</c:v>
                </c:pt>
                <c:pt idx="186">
                  <c:v>-1.0052761204769016</c:v>
                </c:pt>
                <c:pt idx="187">
                  <c:v>-1.0590364792928693</c:v>
                </c:pt>
                <c:pt idx="188">
                  <c:v>-1.0680558235313686</c:v>
                </c:pt>
                <c:pt idx="189">
                  <c:v>-2.0086860263847122</c:v>
                </c:pt>
                <c:pt idx="190">
                  <c:v>-2.4042733846304358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A3-E04A-8C72-58F0CFC68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651616"/>
        <c:axId val="1238653264"/>
      </c:scatterChart>
      <c:valAx>
        <c:axId val="123865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AlcoholPercentage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8653264"/>
        <c:crosses val="autoZero"/>
        <c:crossBetween val="midCat"/>
      </c:valAx>
      <c:valAx>
        <c:axId val="1238653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86516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Producer:José Maria da Fonseca Vinhos, S.A.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8'!$AA$2:$AA$192</c:f>
              <c:numCache>
                <c:formatCode>General</c:formatCode>
                <c:ptCount val="191"/>
              </c:numCache>
            </c:numRef>
          </c:xVal>
          <c:yVal>
            <c:numRef>
              <c:f>'Model 8'!$C$31:$C$221</c:f>
              <c:numCache>
                <c:formatCode>General</c:formatCode>
                <c:ptCount val="191"/>
                <c:pt idx="0">
                  <c:v>1.368472166667118</c:v>
                </c:pt>
                <c:pt idx="1">
                  <c:v>0.60255720250097866</c:v>
                </c:pt>
                <c:pt idx="2">
                  <c:v>0.33664223833483575</c:v>
                </c:pt>
                <c:pt idx="3">
                  <c:v>-2.4595805693869259</c:v>
                </c:pt>
                <c:pt idx="4">
                  <c:v>8.9812764569558112E-2</c:v>
                </c:pt>
                <c:pt idx="5">
                  <c:v>0.48724637743187316</c:v>
                </c:pt>
                <c:pt idx="6">
                  <c:v>0.48724637743187316</c:v>
                </c:pt>
                <c:pt idx="7">
                  <c:v>-0.57475422418798772</c:v>
                </c:pt>
                <c:pt idx="8">
                  <c:v>0.50071608647423105</c:v>
                </c:pt>
                <c:pt idx="9">
                  <c:v>0.23480112230809169</c:v>
                </c:pt>
                <c:pt idx="10">
                  <c:v>-1.2753622568126843E-2</c:v>
                </c:pt>
                <c:pt idx="11">
                  <c:v>0.36847216666711802</c:v>
                </c:pt>
                <c:pt idx="12">
                  <c:v>0.36847216666711802</c:v>
                </c:pt>
                <c:pt idx="13">
                  <c:v>-0.16335776166516425</c:v>
                </c:pt>
                <c:pt idx="14">
                  <c:v>0.36847216666711802</c:v>
                </c:pt>
                <c:pt idx="15">
                  <c:v>0.36847216666711802</c:v>
                </c:pt>
                <c:pt idx="16">
                  <c:v>0.10255720250097866</c:v>
                </c:pt>
                <c:pt idx="17">
                  <c:v>0.7814196001290199</c:v>
                </c:pt>
                <c:pt idx="18">
                  <c:v>-0.41018723543044189</c:v>
                </c:pt>
                <c:pt idx="19">
                  <c:v>0.11621245609650899</c:v>
                </c:pt>
                <c:pt idx="20">
                  <c:v>0.11621245609650899</c:v>
                </c:pt>
                <c:pt idx="21">
                  <c:v>0.38212742026264834</c:v>
                </c:pt>
                <c:pt idx="22">
                  <c:v>0.64611767721403623</c:v>
                </c:pt>
                <c:pt idx="23">
                  <c:v>0.38020271304789688</c:v>
                </c:pt>
                <c:pt idx="24">
                  <c:v>0.64611767721403623</c:v>
                </c:pt>
                <c:pt idx="25">
                  <c:v>0.91203264138017559</c:v>
                </c:pt>
                <c:pt idx="26">
                  <c:v>0.63252856382920086</c:v>
                </c:pt>
                <c:pt idx="27">
                  <c:v>0.63252856382920086</c:v>
                </c:pt>
                <c:pt idx="28">
                  <c:v>-1.2753622568126843E-2</c:v>
                </c:pt>
                <c:pt idx="29">
                  <c:v>0.49908520791827726</c:v>
                </c:pt>
                <c:pt idx="30">
                  <c:v>0.23509495096688937</c:v>
                </c:pt>
                <c:pt idx="31">
                  <c:v>0.49908520791827726</c:v>
                </c:pt>
                <c:pt idx="32">
                  <c:v>0.49908520791827726</c:v>
                </c:pt>
                <c:pt idx="33">
                  <c:v>0.49908520791827726</c:v>
                </c:pt>
                <c:pt idx="34">
                  <c:v>-1.2753622568126843E-2</c:v>
                </c:pt>
                <c:pt idx="35">
                  <c:v>0.25316134159801251</c:v>
                </c:pt>
                <c:pt idx="36">
                  <c:v>-1.2753622568126843E-2</c:v>
                </c:pt>
                <c:pt idx="37">
                  <c:v>1.2748581367271203</c:v>
                </c:pt>
                <c:pt idx="38">
                  <c:v>0.58170766179550526</c:v>
                </c:pt>
                <c:pt idx="39">
                  <c:v>0.58170766179550526</c:v>
                </c:pt>
                <c:pt idx="40">
                  <c:v>7.1608647423104799E-4</c:v>
                </c:pt>
                <c:pt idx="41">
                  <c:v>7.1608647423104799E-4</c:v>
                </c:pt>
                <c:pt idx="42">
                  <c:v>7.1608647423104799E-4</c:v>
                </c:pt>
                <c:pt idx="43">
                  <c:v>0.45998083753134011</c:v>
                </c:pt>
                <c:pt idx="44">
                  <c:v>-0.92927272583130005</c:v>
                </c:pt>
                <c:pt idx="45">
                  <c:v>0.44274014672835449</c:v>
                </c:pt>
                <c:pt idx="46">
                  <c:v>-8.9089781603927776E-2</c:v>
                </c:pt>
                <c:pt idx="47">
                  <c:v>0.54733456429516103</c:v>
                </c:pt>
                <c:pt idx="48">
                  <c:v>0.2814196001290199</c:v>
                </c:pt>
                <c:pt idx="49">
                  <c:v>0.2814196001290199</c:v>
                </c:pt>
                <c:pt idx="50">
                  <c:v>0.2814196001290199</c:v>
                </c:pt>
                <c:pt idx="51">
                  <c:v>-0.51632529236940172</c:v>
                </c:pt>
                <c:pt idx="52">
                  <c:v>0.48304684771627393</c:v>
                </c:pt>
                <c:pt idx="53">
                  <c:v>-0.59888160603593477</c:v>
                </c:pt>
                <c:pt idx="54">
                  <c:v>-4.9810986900666876E-2</c:v>
                </c:pt>
                <c:pt idx="55">
                  <c:v>-4.9810986900666876E-2</c:v>
                </c:pt>
                <c:pt idx="56">
                  <c:v>0.11150955969866416</c:v>
                </c:pt>
                <c:pt idx="57">
                  <c:v>0.11150955969866416</c:v>
                </c:pt>
                <c:pt idx="58">
                  <c:v>0.25854202899442313</c:v>
                </c:pt>
                <c:pt idx="59">
                  <c:v>0.15099499792820126</c:v>
                </c:pt>
                <c:pt idx="60">
                  <c:v>-0.22246699730415642</c:v>
                </c:pt>
                <c:pt idx="61">
                  <c:v>0.78844725011195216</c:v>
                </c:pt>
                <c:pt idx="62">
                  <c:v>0.78844725011195216</c:v>
                </c:pt>
                <c:pt idx="63">
                  <c:v>-0.24683865840198749</c:v>
                </c:pt>
                <c:pt idx="64">
                  <c:v>-9.1479208172273729E-4</c:v>
                </c:pt>
                <c:pt idx="65">
                  <c:v>-9.1479208172273729E-4</c:v>
                </c:pt>
                <c:pt idx="66">
                  <c:v>-9.1479208172273729E-4</c:v>
                </c:pt>
                <c:pt idx="67">
                  <c:v>-9.1479208172273729E-4</c:v>
                </c:pt>
                <c:pt idx="68">
                  <c:v>0.26500017208441662</c:v>
                </c:pt>
                <c:pt idx="69">
                  <c:v>-9.1479208172273729E-4</c:v>
                </c:pt>
                <c:pt idx="70">
                  <c:v>0.54547599729110452</c:v>
                </c:pt>
                <c:pt idx="71">
                  <c:v>0.34762262596164462</c:v>
                </c:pt>
                <c:pt idx="72">
                  <c:v>0.14599827287155875</c:v>
                </c:pt>
                <c:pt idx="73">
                  <c:v>-0.49928391352576895</c:v>
                </c:pt>
                <c:pt idx="74">
                  <c:v>0.36404494850341962</c:v>
                </c:pt>
                <c:pt idx="75">
                  <c:v>0.58025853912279679</c:v>
                </c:pt>
                <c:pt idx="76">
                  <c:v>0.27485813672712034</c:v>
                </c:pt>
                <c:pt idx="77">
                  <c:v>8.9431725609792068E-3</c:v>
                </c:pt>
                <c:pt idx="78">
                  <c:v>0.31434357495665743</c:v>
                </c:pt>
                <c:pt idx="79">
                  <c:v>0.4918107658636206</c:v>
                </c:pt>
                <c:pt idx="80">
                  <c:v>-4.0019162468659886E-2</c:v>
                </c:pt>
                <c:pt idx="81">
                  <c:v>-4.0019162468659886E-2</c:v>
                </c:pt>
                <c:pt idx="82">
                  <c:v>0.22589580169747947</c:v>
                </c:pt>
                <c:pt idx="83">
                  <c:v>-4.0019162468659886E-2</c:v>
                </c:pt>
                <c:pt idx="84">
                  <c:v>0.15783420886079647</c:v>
                </c:pt>
                <c:pt idx="85">
                  <c:v>0.15783420886079647</c:v>
                </c:pt>
                <c:pt idx="86">
                  <c:v>-0.10808075530534467</c:v>
                </c:pt>
                <c:pt idx="87">
                  <c:v>1.0801739565037494E-2</c:v>
                </c:pt>
                <c:pt idx="88">
                  <c:v>-0.2185803998709801</c:v>
                </c:pt>
                <c:pt idx="89">
                  <c:v>0.28844725011195216</c:v>
                </c:pt>
                <c:pt idx="90">
                  <c:v>0.15158872322527728</c:v>
                </c:pt>
                <c:pt idx="91">
                  <c:v>2.2532285945811026E-2</c:v>
                </c:pt>
                <c:pt idx="92">
                  <c:v>2.2532285945811026E-2</c:v>
                </c:pt>
                <c:pt idx="93">
                  <c:v>2.2532285945811026E-2</c:v>
                </c:pt>
                <c:pt idx="94">
                  <c:v>-1.695315228372607E-2</c:v>
                </c:pt>
                <c:pt idx="95">
                  <c:v>-1.695315228372607E-2</c:v>
                </c:pt>
                <c:pt idx="96">
                  <c:v>-0.54981098690066688</c:v>
                </c:pt>
                <c:pt idx="97">
                  <c:v>-0.45655203313802062</c:v>
                </c:pt>
                <c:pt idx="98">
                  <c:v>-0.19063706897187771</c:v>
                </c:pt>
                <c:pt idx="99">
                  <c:v>2.2532285945811026E-2</c:v>
                </c:pt>
                <c:pt idx="100">
                  <c:v>0.28844725011195216</c:v>
                </c:pt>
                <c:pt idx="101">
                  <c:v>-0.34900500207179874</c:v>
                </c:pt>
                <c:pt idx="102">
                  <c:v>-0.10155647200465623</c:v>
                </c:pt>
                <c:pt idx="103">
                  <c:v>0.12803520545480573</c:v>
                </c:pt>
                <c:pt idx="104">
                  <c:v>0.23558223652102761</c:v>
                </c:pt>
                <c:pt idx="105">
                  <c:v>0.50149720068716697</c:v>
                </c:pt>
                <c:pt idx="106">
                  <c:v>0.8849236003051697</c:v>
                </c:pt>
                <c:pt idx="107">
                  <c:v>0.37945255429392866</c:v>
                </c:pt>
                <c:pt idx="108">
                  <c:v>0.36656338101524533</c:v>
                </c:pt>
                <c:pt idx="109">
                  <c:v>0.36656338101524533</c:v>
                </c:pt>
                <c:pt idx="110">
                  <c:v>-0.13595505149658038</c:v>
                </c:pt>
                <c:pt idx="111">
                  <c:v>0.70127527923137656</c:v>
                </c:pt>
                <c:pt idx="112">
                  <c:v>0.1224238071147763</c:v>
                </c:pt>
                <c:pt idx="113">
                  <c:v>-0.11759483220665956</c:v>
                </c:pt>
                <c:pt idx="114">
                  <c:v>0.61208846745507905</c:v>
                </c:pt>
                <c:pt idx="115">
                  <c:v>0.5217821271918428</c:v>
                </c:pt>
                <c:pt idx="116">
                  <c:v>0.34617350328893792</c:v>
                </c:pt>
                <c:pt idx="117">
                  <c:v>8.025853912279679E-2</c:v>
                </c:pt>
                <c:pt idx="118">
                  <c:v>-0.18565642504334257</c:v>
                </c:pt>
                <c:pt idx="119">
                  <c:v>-0.4515713892094837</c:v>
                </c:pt>
                <c:pt idx="120">
                  <c:v>8.025853912279679E-2</c:v>
                </c:pt>
                <c:pt idx="121">
                  <c:v>0.25586716302570345</c:v>
                </c:pt>
                <c:pt idx="122">
                  <c:v>-0.14690632802711256</c:v>
                </c:pt>
                <c:pt idx="123">
                  <c:v>0.3849236003051697</c:v>
                </c:pt>
                <c:pt idx="124">
                  <c:v>-0.27410419830252053</c:v>
                </c:pt>
                <c:pt idx="125">
                  <c:v>-0.27410419830252053</c:v>
                </c:pt>
                <c:pt idx="126">
                  <c:v>-0.47902431802587842</c:v>
                </c:pt>
                <c:pt idx="127">
                  <c:v>-0.27410419830252053</c:v>
                </c:pt>
                <c:pt idx="128">
                  <c:v>-0.87399571947148402</c:v>
                </c:pt>
                <c:pt idx="129">
                  <c:v>-0.34216579113920353</c:v>
                </c:pt>
                <c:pt idx="130">
                  <c:v>-0.27410419830252053</c:v>
                </c:pt>
                <c:pt idx="131">
                  <c:v>-0.60808075530534467</c:v>
                </c:pt>
                <c:pt idx="132">
                  <c:v>-0.47746771405418897</c:v>
                </c:pt>
                <c:pt idx="133">
                  <c:v>-0.21155274988804784</c:v>
                </c:pt>
                <c:pt idx="134">
                  <c:v>-0.51695315228372607</c:v>
                </c:pt>
                <c:pt idx="135">
                  <c:v>-0.21155274988804784</c:v>
                </c:pt>
                <c:pt idx="136">
                  <c:v>-0.47746771405418897</c:v>
                </c:pt>
                <c:pt idx="137">
                  <c:v>-0.58501474512041085</c:v>
                </c:pt>
                <c:pt idx="138">
                  <c:v>1.4972006871669663E-3</c:v>
                </c:pt>
                <c:pt idx="139">
                  <c:v>-1.0047801140437684E-2</c:v>
                </c:pt>
                <c:pt idx="140">
                  <c:v>-1.0047801140437684E-2</c:v>
                </c:pt>
                <c:pt idx="141">
                  <c:v>-1.0047801140437684E-2</c:v>
                </c:pt>
                <c:pt idx="142">
                  <c:v>0.3849236003051697</c:v>
                </c:pt>
                <c:pt idx="143">
                  <c:v>-0.13343661898475467</c:v>
                </c:pt>
                <c:pt idx="144">
                  <c:v>0.13247834518138646</c:v>
                </c:pt>
                <c:pt idx="145">
                  <c:v>6.4416752344703454E-2</c:v>
                </c:pt>
                <c:pt idx="146">
                  <c:v>0.33033171651084281</c:v>
                </c:pt>
                <c:pt idx="147">
                  <c:v>0.33033171651084281</c:v>
                </c:pt>
                <c:pt idx="148">
                  <c:v>0.33033171651084281</c:v>
                </c:pt>
                <c:pt idx="149">
                  <c:v>0.33033171651084281</c:v>
                </c:pt>
                <c:pt idx="150">
                  <c:v>0.33033171651084281</c:v>
                </c:pt>
                <c:pt idx="151">
                  <c:v>0.33033171651084281</c:v>
                </c:pt>
                <c:pt idx="152">
                  <c:v>0.33033171651084281</c:v>
                </c:pt>
                <c:pt idx="153">
                  <c:v>-0.13343661898475467</c:v>
                </c:pt>
                <c:pt idx="154">
                  <c:v>0.20107870580747012</c:v>
                </c:pt>
                <c:pt idx="155">
                  <c:v>0.20107870580747012</c:v>
                </c:pt>
                <c:pt idx="156">
                  <c:v>-0.58249631260858159</c:v>
                </c:pt>
                <c:pt idx="157">
                  <c:v>-0.58249631260858159</c:v>
                </c:pt>
                <c:pt idx="158">
                  <c:v>-0.41974146087720321</c:v>
                </c:pt>
                <c:pt idx="159">
                  <c:v>-0.30064942798337491</c:v>
                </c:pt>
                <c:pt idx="160">
                  <c:v>-0.1150763996948303</c:v>
                </c:pt>
                <c:pt idx="161">
                  <c:v>0.21262370763507477</c:v>
                </c:pt>
                <c:pt idx="162">
                  <c:v>-0.25114462786052272</c:v>
                </c:pt>
                <c:pt idx="163">
                  <c:v>0.21262370763507477</c:v>
                </c:pt>
                <c:pt idx="164">
                  <c:v>0.21262370763507477</c:v>
                </c:pt>
                <c:pt idx="165">
                  <c:v>-0.63343661898475467</c:v>
                </c:pt>
                <c:pt idx="166">
                  <c:v>-0.63343661898475467</c:v>
                </c:pt>
                <c:pt idx="167">
                  <c:v>-0.16966828348915719</c:v>
                </c:pt>
                <c:pt idx="168">
                  <c:v>-0.63343661898475467</c:v>
                </c:pt>
                <c:pt idx="169">
                  <c:v>-0.16966828348915719</c:v>
                </c:pt>
                <c:pt idx="170">
                  <c:v>-0.16966828348915719</c:v>
                </c:pt>
                <c:pt idx="171">
                  <c:v>-0.58249631260858159</c:v>
                </c:pt>
                <c:pt idx="172">
                  <c:v>-0.46419457843573753</c:v>
                </c:pt>
                <c:pt idx="173">
                  <c:v>1.9546149181708827E-2</c:v>
                </c:pt>
                <c:pt idx="174">
                  <c:v>-0.29892129419252988</c:v>
                </c:pt>
                <c:pt idx="175">
                  <c:v>-0.29892129419252988</c:v>
                </c:pt>
                <c:pt idx="176">
                  <c:v>-0.29892129419252988</c:v>
                </c:pt>
                <c:pt idx="177">
                  <c:v>-0.6150763996948303</c:v>
                </c:pt>
                <c:pt idx="178">
                  <c:v>0.76473856247203109</c:v>
                </c:pt>
                <c:pt idx="179">
                  <c:v>-0.28737629236492523</c:v>
                </c:pt>
                <c:pt idx="180">
                  <c:v>-0.56483625835867102</c:v>
                </c:pt>
                <c:pt idx="181">
                  <c:v>-0.74851975560575745</c:v>
                </c:pt>
                <c:pt idx="182">
                  <c:v>-1.0824963126085816</c:v>
                </c:pt>
                <c:pt idx="183">
                  <c:v>-0.38539310003309346</c:v>
                </c:pt>
                <c:pt idx="184">
                  <c:v>-0.98522966369438159</c:v>
                </c:pt>
                <c:pt idx="185">
                  <c:v>-0.98522966369438159</c:v>
                </c:pt>
                <c:pt idx="186">
                  <c:v>-1.2308597013558469</c:v>
                </c:pt>
                <c:pt idx="187">
                  <c:v>-1.0330063300263888</c:v>
                </c:pt>
                <c:pt idx="188">
                  <c:v>-1.0330063300263888</c:v>
                </c:pt>
                <c:pt idx="189">
                  <c:v>-1.9967746655219862</c:v>
                </c:pt>
                <c:pt idx="190">
                  <c:v>-2.4782178728081572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C2-E24F-A66E-3ECB39D4F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787664"/>
        <c:axId val="1278789312"/>
      </c:scatterChart>
      <c:valAx>
        <c:axId val="127878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Producer:José Maria da Fonseca Vinhos, S.A.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8789312"/>
        <c:crosses val="autoZero"/>
        <c:crossBetween val="midCat"/>
      </c:valAx>
      <c:valAx>
        <c:axId val="1278789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87876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Producer:João Portugal Ramos - Vinhos, SA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8'!$AB$2:$AB$192</c:f>
              <c:numCache>
                <c:formatCode>General</c:formatCode>
                <c:ptCount val="191"/>
              </c:numCache>
            </c:numRef>
          </c:xVal>
          <c:yVal>
            <c:numRef>
              <c:f>'Model 8'!$C$31:$C$221</c:f>
              <c:numCache>
                <c:formatCode>General</c:formatCode>
                <c:ptCount val="191"/>
                <c:pt idx="0">
                  <c:v>1.368472166667118</c:v>
                </c:pt>
                <c:pt idx="1">
                  <c:v>0.60255720250097866</c:v>
                </c:pt>
                <c:pt idx="2">
                  <c:v>0.33664223833483575</c:v>
                </c:pt>
                <c:pt idx="3">
                  <c:v>-2.4595805693869259</c:v>
                </c:pt>
                <c:pt idx="4">
                  <c:v>8.9812764569558112E-2</c:v>
                </c:pt>
                <c:pt idx="5">
                  <c:v>0.48724637743187316</c:v>
                </c:pt>
                <c:pt idx="6">
                  <c:v>0.48724637743187316</c:v>
                </c:pt>
                <c:pt idx="7">
                  <c:v>-0.57475422418798772</c:v>
                </c:pt>
                <c:pt idx="8">
                  <c:v>0.50071608647423105</c:v>
                </c:pt>
                <c:pt idx="9">
                  <c:v>0.23480112230809169</c:v>
                </c:pt>
                <c:pt idx="10">
                  <c:v>-1.2753622568126843E-2</c:v>
                </c:pt>
                <c:pt idx="11">
                  <c:v>0.36847216666711802</c:v>
                </c:pt>
                <c:pt idx="12">
                  <c:v>0.36847216666711802</c:v>
                </c:pt>
                <c:pt idx="13">
                  <c:v>-0.16335776166516425</c:v>
                </c:pt>
                <c:pt idx="14">
                  <c:v>0.36847216666711802</c:v>
                </c:pt>
                <c:pt idx="15">
                  <c:v>0.36847216666711802</c:v>
                </c:pt>
                <c:pt idx="16">
                  <c:v>0.10255720250097866</c:v>
                </c:pt>
                <c:pt idx="17">
                  <c:v>0.7814196001290199</c:v>
                </c:pt>
                <c:pt idx="18">
                  <c:v>-0.41018723543044189</c:v>
                </c:pt>
                <c:pt idx="19">
                  <c:v>0.11621245609650899</c:v>
                </c:pt>
                <c:pt idx="20">
                  <c:v>0.11621245609650899</c:v>
                </c:pt>
                <c:pt idx="21">
                  <c:v>0.38212742026264834</c:v>
                </c:pt>
                <c:pt idx="22">
                  <c:v>0.64611767721403623</c:v>
                </c:pt>
                <c:pt idx="23">
                  <c:v>0.38020271304789688</c:v>
                </c:pt>
                <c:pt idx="24">
                  <c:v>0.64611767721403623</c:v>
                </c:pt>
                <c:pt idx="25">
                  <c:v>0.91203264138017559</c:v>
                </c:pt>
                <c:pt idx="26">
                  <c:v>0.63252856382920086</c:v>
                </c:pt>
                <c:pt idx="27">
                  <c:v>0.63252856382920086</c:v>
                </c:pt>
                <c:pt idx="28">
                  <c:v>-1.2753622568126843E-2</c:v>
                </c:pt>
                <c:pt idx="29">
                  <c:v>0.49908520791827726</c:v>
                </c:pt>
                <c:pt idx="30">
                  <c:v>0.23509495096688937</c:v>
                </c:pt>
                <c:pt idx="31">
                  <c:v>0.49908520791827726</c:v>
                </c:pt>
                <c:pt idx="32">
                  <c:v>0.49908520791827726</c:v>
                </c:pt>
                <c:pt idx="33">
                  <c:v>0.49908520791827726</c:v>
                </c:pt>
                <c:pt idx="34">
                  <c:v>-1.2753622568126843E-2</c:v>
                </c:pt>
                <c:pt idx="35">
                  <c:v>0.25316134159801251</c:v>
                </c:pt>
                <c:pt idx="36">
                  <c:v>-1.2753622568126843E-2</c:v>
                </c:pt>
                <c:pt idx="37">
                  <c:v>1.2748581367271203</c:v>
                </c:pt>
                <c:pt idx="38">
                  <c:v>0.58170766179550526</c:v>
                </c:pt>
                <c:pt idx="39">
                  <c:v>0.58170766179550526</c:v>
                </c:pt>
                <c:pt idx="40">
                  <c:v>7.1608647423104799E-4</c:v>
                </c:pt>
                <c:pt idx="41">
                  <c:v>7.1608647423104799E-4</c:v>
                </c:pt>
                <c:pt idx="42">
                  <c:v>7.1608647423104799E-4</c:v>
                </c:pt>
                <c:pt idx="43">
                  <c:v>0.45998083753134011</c:v>
                </c:pt>
                <c:pt idx="44">
                  <c:v>-0.92927272583130005</c:v>
                </c:pt>
                <c:pt idx="45">
                  <c:v>0.44274014672835449</c:v>
                </c:pt>
                <c:pt idx="46">
                  <c:v>-8.9089781603927776E-2</c:v>
                </c:pt>
                <c:pt idx="47">
                  <c:v>0.54733456429516103</c:v>
                </c:pt>
                <c:pt idx="48">
                  <c:v>0.2814196001290199</c:v>
                </c:pt>
                <c:pt idx="49">
                  <c:v>0.2814196001290199</c:v>
                </c:pt>
                <c:pt idx="50">
                  <c:v>0.2814196001290199</c:v>
                </c:pt>
                <c:pt idx="51">
                  <c:v>-0.51632529236940172</c:v>
                </c:pt>
                <c:pt idx="52">
                  <c:v>0.48304684771627393</c:v>
                </c:pt>
                <c:pt idx="53">
                  <c:v>-0.59888160603593477</c:v>
                </c:pt>
                <c:pt idx="54">
                  <c:v>-4.9810986900666876E-2</c:v>
                </c:pt>
                <c:pt idx="55">
                  <c:v>-4.9810986900666876E-2</c:v>
                </c:pt>
                <c:pt idx="56">
                  <c:v>0.11150955969866416</c:v>
                </c:pt>
                <c:pt idx="57">
                  <c:v>0.11150955969866416</c:v>
                </c:pt>
                <c:pt idx="58">
                  <c:v>0.25854202899442313</c:v>
                </c:pt>
                <c:pt idx="59">
                  <c:v>0.15099499792820126</c:v>
                </c:pt>
                <c:pt idx="60">
                  <c:v>-0.22246699730415642</c:v>
                </c:pt>
                <c:pt idx="61">
                  <c:v>0.78844725011195216</c:v>
                </c:pt>
                <c:pt idx="62">
                  <c:v>0.78844725011195216</c:v>
                </c:pt>
                <c:pt idx="63">
                  <c:v>-0.24683865840198749</c:v>
                </c:pt>
                <c:pt idx="64">
                  <c:v>-9.1479208172273729E-4</c:v>
                </c:pt>
                <c:pt idx="65">
                  <c:v>-9.1479208172273729E-4</c:v>
                </c:pt>
                <c:pt idx="66">
                  <c:v>-9.1479208172273729E-4</c:v>
                </c:pt>
                <c:pt idx="67">
                  <c:v>-9.1479208172273729E-4</c:v>
                </c:pt>
                <c:pt idx="68">
                  <c:v>0.26500017208441662</c:v>
                </c:pt>
                <c:pt idx="69">
                  <c:v>-9.1479208172273729E-4</c:v>
                </c:pt>
                <c:pt idx="70">
                  <c:v>0.54547599729110452</c:v>
                </c:pt>
                <c:pt idx="71">
                  <c:v>0.34762262596164462</c:v>
                </c:pt>
                <c:pt idx="72">
                  <c:v>0.14599827287155875</c:v>
                </c:pt>
                <c:pt idx="73">
                  <c:v>-0.49928391352576895</c:v>
                </c:pt>
                <c:pt idx="74">
                  <c:v>0.36404494850341962</c:v>
                </c:pt>
                <c:pt idx="75">
                  <c:v>0.58025853912279679</c:v>
                </c:pt>
                <c:pt idx="76">
                  <c:v>0.27485813672712034</c:v>
                </c:pt>
                <c:pt idx="77">
                  <c:v>8.9431725609792068E-3</c:v>
                </c:pt>
                <c:pt idx="78">
                  <c:v>0.31434357495665743</c:v>
                </c:pt>
                <c:pt idx="79">
                  <c:v>0.4918107658636206</c:v>
                </c:pt>
                <c:pt idx="80">
                  <c:v>-4.0019162468659886E-2</c:v>
                </c:pt>
                <c:pt idx="81">
                  <c:v>-4.0019162468659886E-2</c:v>
                </c:pt>
                <c:pt idx="82">
                  <c:v>0.22589580169747947</c:v>
                </c:pt>
                <c:pt idx="83">
                  <c:v>-4.0019162468659886E-2</c:v>
                </c:pt>
                <c:pt idx="84">
                  <c:v>0.15783420886079647</c:v>
                </c:pt>
                <c:pt idx="85">
                  <c:v>0.15783420886079647</c:v>
                </c:pt>
                <c:pt idx="86">
                  <c:v>-0.10808075530534467</c:v>
                </c:pt>
                <c:pt idx="87">
                  <c:v>1.0801739565037494E-2</c:v>
                </c:pt>
                <c:pt idx="88">
                  <c:v>-0.2185803998709801</c:v>
                </c:pt>
                <c:pt idx="89">
                  <c:v>0.28844725011195216</c:v>
                </c:pt>
                <c:pt idx="90">
                  <c:v>0.15158872322527728</c:v>
                </c:pt>
                <c:pt idx="91">
                  <c:v>2.2532285945811026E-2</c:v>
                </c:pt>
                <c:pt idx="92">
                  <c:v>2.2532285945811026E-2</c:v>
                </c:pt>
                <c:pt idx="93">
                  <c:v>2.2532285945811026E-2</c:v>
                </c:pt>
                <c:pt idx="94">
                  <c:v>-1.695315228372607E-2</c:v>
                </c:pt>
                <c:pt idx="95">
                  <c:v>-1.695315228372607E-2</c:v>
                </c:pt>
                <c:pt idx="96">
                  <c:v>-0.54981098690066688</c:v>
                </c:pt>
                <c:pt idx="97">
                  <c:v>-0.45655203313802062</c:v>
                </c:pt>
                <c:pt idx="98">
                  <c:v>-0.19063706897187771</c:v>
                </c:pt>
                <c:pt idx="99">
                  <c:v>2.2532285945811026E-2</c:v>
                </c:pt>
                <c:pt idx="100">
                  <c:v>0.28844725011195216</c:v>
                </c:pt>
                <c:pt idx="101">
                  <c:v>-0.34900500207179874</c:v>
                </c:pt>
                <c:pt idx="102">
                  <c:v>-0.10155647200465623</c:v>
                </c:pt>
                <c:pt idx="103">
                  <c:v>0.12803520545480573</c:v>
                </c:pt>
                <c:pt idx="104">
                  <c:v>0.23558223652102761</c:v>
                </c:pt>
                <c:pt idx="105">
                  <c:v>0.50149720068716697</c:v>
                </c:pt>
                <c:pt idx="106">
                  <c:v>0.8849236003051697</c:v>
                </c:pt>
                <c:pt idx="107">
                  <c:v>0.37945255429392866</c:v>
                </c:pt>
                <c:pt idx="108">
                  <c:v>0.36656338101524533</c:v>
                </c:pt>
                <c:pt idx="109">
                  <c:v>0.36656338101524533</c:v>
                </c:pt>
                <c:pt idx="110">
                  <c:v>-0.13595505149658038</c:v>
                </c:pt>
                <c:pt idx="111">
                  <c:v>0.70127527923137656</c:v>
                </c:pt>
                <c:pt idx="112">
                  <c:v>0.1224238071147763</c:v>
                </c:pt>
                <c:pt idx="113">
                  <c:v>-0.11759483220665956</c:v>
                </c:pt>
                <c:pt idx="114">
                  <c:v>0.61208846745507905</c:v>
                </c:pt>
                <c:pt idx="115">
                  <c:v>0.5217821271918428</c:v>
                </c:pt>
                <c:pt idx="116">
                  <c:v>0.34617350328893792</c:v>
                </c:pt>
                <c:pt idx="117">
                  <c:v>8.025853912279679E-2</c:v>
                </c:pt>
                <c:pt idx="118">
                  <c:v>-0.18565642504334257</c:v>
                </c:pt>
                <c:pt idx="119">
                  <c:v>-0.4515713892094837</c:v>
                </c:pt>
                <c:pt idx="120">
                  <c:v>8.025853912279679E-2</c:v>
                </c:pt>
                <c:pt idx="121">
                  <c:v>0.25586716302570345</c:v>
                </c:pt>
                <c:pt idx="122">
                  <c:v>-0.14690632802711256</c:v>
                </c:pt>
                <c:pt idx="123">
                  <c:v>0.3849236003051697</c:v>
                </c:pt>
                <c:pt idx="124">
                  <c:v>-0.27410419830252053</c:v>
                </c:pt>
                <c:pt idx="125">
                  <c:v>-0.27410419830252053</c:v>
                </c:pt>
                <c:pt idx="126">
                  <c:v>-0.47902431802587842</c:v>
                </c:pt>
                <c:pt idx="127">
                  <c:v>-0.27410419830252053</c:v>
                </c:pt>
                <c:pt idx="128">
                  <c:v>-0.87399571947148402</c:v>
                </c:pt>
                <c:pt idx="129">
                  <c:v>-0.34216579113920353</c:v>
                </c:pt>
                <c:pt idx="130">
                  <c:v>-0.27410419830252053</c:v>
                </c:pt>
                <c:pt idx="131">
                  <c:v>-0.60808075530534467</c:v>
                </c:pt>
                <c:pt idx="132">
                  <c:v>-0.47746771405418897</c:v>
                </c:pt>
                <c:pt idx="133">
                  <c:v>-0.21155274988804784</c:v>
                </c:pt>
                <c:pt idx="134">
                  <c:v>-0.51695315228372607</c:v>
                </c:pt>
                <c:pt idx="135">
                  <c:v>-0.21155274988804784</c:v>
                </c:pt>
                <c:pt idx="136">
                  <c:v>-0.47746771405418897</c:v>
                </c:pt>
                <c:pt idx="137">
                  <c:v>-0.58501474512041085</c:v>
                </c:pt>
                <c:pt idx="138">
                  <c:v>1.4972006871669663E-3</c:v>
                </c:pt>
                <c:pt idx="139">
                  <c:v>-1.0047801140437684E-2</c:v>
                </c:pt>
                <c:pt idx="140">
                  <c:v>-1.0047801140437684E-2</c:v>
                </c:pt>
                <c:pt idx="141">
                  <c:v>-1.0047801140437684E-2</c:v>
                </c:pt>
                <c:pt idx="142">
                  <c:v>0.3849236003051697</c:v>
                </c:pt>
                <c:pt idx="143">
                  <c:v>-0.13343661898475467</c:v>
                </c:pt>
                <c:pt idx="144">
                  <c:v>0.13247834518138646</c:v>
                </c:pt>
                <c:pt idx="145">
                  <c:v>6.4416752344703454E-2</c:v>
                </c:pt>
                <c:pt idx="146">
                  <c:v>0.33033171651084281</c:v>
                </c:pt>
                <c:pt idx="147">
                  <c:v>0.33033171651084281</c:v>
                </c:pt>
                <c:pt idx="148">
                  <c:v>0.33033171651084281</c:v>
                </c:pt>
                <c:pt idx="149">
                  <c:v>0.33033171651084281</c:v>
                </c:pt>
                <c:pt idx="150">
                  <c:v>0.33033171651084281</c:v>
                </c:pt>
                <c:pt idx="151">
                  <c:v>0.33033171651084281</c:v>
                </c:pt>
                <c:pt idx="152">
                  <c:v>0.33033171651084281</c:v>
                </c:pt>
                <c:pt idx="153">
                  <c:v>-0.13343661898475467</c:v>
                </c:pt>
                <c:pt idx="154">
                  <c:v>0.20107870580747012</c:v>
                </c:pt>
                <c:pt idx="155">
                  <c:v>0.20107870580747012</c:v>
                </c:pt>
                <c:pt idx="156">
                  <c:v>-0.58249631260858159</c:v>
                </c:pt>
                <c:pt idx="157">
                  <c:v>-0.58249631260858159</c:v>
                </c:pt>
                <c:pt idx="158">
                  <c:v>-0.41974146087720321</c:v>
                </c:pt>
                <c:pt idx="159">
                  <c:v>-0.30064942798337491</c:v>
                </c:pt>
                <c:pt idx="160">
                  <c:v>-0.1150763996948303</c:v>
                </c:pt>
                <c:pt idx="161">
                  <c:v>0.21262370763507477</c:v>
                </c:pt>
                <c:pt idx="162">
                  <c:v>-0.25114462786052272</c:v>
                </c:pt>
                <c:pt idx="163">
                  <c:v>0.21262370763507477</c:v>
                </c:pt>
                <c:pt idx="164">
                  <c:v>0.21262370763507477</c:v>
                </c:pt>
                <c:pt idx="165">
                  <c:v>-0.63343661898475467</c:v>
                </c:pt>
                <c:pt idx="166">
                  <c:v>-0.63343661898475467</c:v>
                </c:pt>
                <c:pt idx="167">
                  <c:v>-0.16966828348915719</c:v>
                </c:pt>
                <c:pt idx="168">
                  <c:v>-0.63343661898475467</c:v>
                </c:pt>
                <c:pt idx="169">
                  <c:v>-0.16966828348915719</c:v>
                </c:pt>
                <c:pt idx="170">
                  <c:v>-0.16966828348915719</c:v>
                </c:pt>
                <c:pt idx="171">
                  <c:v>-0.58249631260858159</c:v>
                </c:pt>
                <c:pt idx="172">
                  <c:v>-0.46419457843573753</c:v>
                </c:pt>
                <c:pt idx="173">
                  <c:v>1.9546149181708827E-2</c:v>
                </c:pt>
                <c:pt idx="174">
                  <c:v>-0.29892129419252988</c:v>
                </c:pt>
                <c:pt idx="175">
                  <c:v>-0.29892129419252988</c:v>
                </c:pt>
                <c:pt idx="176">
                  <c:v>-0.29892129419252988</c:v>
                </c:pt>
                <c:pt idx="177">
                  <c:v>-0.6150763996948303</c:v>
                </c:pt>
                <c:pt idx="178">
                  <c:v>0.76473856247203109</c:v>
                </c:pt>
                <c:pt idx="179">
                  <c:v>-0.28737629236492523</c:v>
                </c:pt>
                <c:pt idx="180">
                  <c:v>-0.56483625835867102</c:v>
                </c:pt>
                <c:pt idx="181">
                  <c:v>-0.74851975560575745</c:v>
                </c:pt>
                <c:pt idx="182">
                  <c:v>-1.0824963126085816</c:v>
                </c:pt>
                <c:pt idx="183">
                  <c:v>-0.38539310003309346</c:v>
                </c:pt>
                <c:pt idx="184">
                  <c:v>-0.98522966369438159</c:v>
                </c:pt>
                <c:pt idx="185">
                  <c:v>-0.98522966369438159</c:v>
                </c:pt>
                <c:pt idx="186">
                  <c:v>-1.2308597013558469</c:v>
                </c:pt>
                <c:pt idx="187">
                  <c:v>-1.0330063300263888</c:v>
                </c:pt>
                <c:pt idx="188">
                  <c:v>-1.0330063300263888</c:v>
                </c:pt>
                <c:pt idx="189">
                  <c:v>-1.9967746655219862</c:v>
                </c:pt>
                <c:pt idx="190">
                  <c:v>-2.4782178728081572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C-C74E-937C-8BCC7CD39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024688"/>
        <c:axId val="1204034304"/>
      </c:scatterChart>
      <c:valAx>
        <c:axId val="120402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Producer:João Portugal Ramos - Vinhos, SA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4034304"/>
        <c:crosses val="autoZero"/>
        <c:crossBetween val="midCat"/>
      </c:valAx>
      <c:valAx>
        <c:axId val="1204034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40246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Average Price in Dollars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8'!$AC$2:$AC$192</c:f>
              <c:numCache>
                <c:formatCode>General</c:formatCode>
                <c:ptCount val="191"/>
              </c:numCache>
            </c:numRef>
          </c:xVal>
          <c:yVal>
            <c:numRef>
              <c:f>'Model 8'!$C$31:$C$221</c:f>
              <c:numCache>
                <c:formatCode>General</c:formatCode>
                <c:ptCount val="191"/>
                <c:pt idx="0">
                  <c:v>1.368472166667118</c:v>
                </c:pt>
                <c:pt idx="1">
                  <c:v>0.60255720250097866</c:v>
                </c:pt>
                <c:pt idx="2">
                  <c:v>0.33664223833483575</c:v>
                </c:pt>
                <c:pt idx="3">
                  <c:v>-2.4595805693869259</c:v>
                </c:pt>
                <c:pt idx="4">
                  <c:v>8.9812764569558112E-2</c:v>
                </c:pt>
                <c:pt idx="5">
                  <c:v>0.48724637743187316</c:v>
                </c:pt>
                <c:pt idx="6">
                  <c:v>0.48724637743187316</c:v>
                </c:pt>
                <c:pt idx="7">
                  <c:v>-0.57475422418798772</c:v>
                </c:pt>
                <c:pt idx="8">
                  <c:v>0.50071608647423105</c:v>
                </c:pt>
                <c:pt idx="9">
                  <c:v>0.23480112230809169</c:v>
                </c:pt>
                <c:pt idx="10">
                  <c:v>-1.2753622568126843E-2</c:v>
                </c:pt>
                <c:pt idx="11">
                  <c:v>0.36847216666711802</c:v>
                </c:pt>
                <c:pt idx="12">
                  <c:v>0.36847216666711802</c:v>
                </c:pt>
                <c:pt idx="13">
                  <c:v>-0.16335776166516425</c:v>
                </c:pt>
                <c:pt idx="14">
                  <c:v>0.36847216666711802</c:v>
                </c:pt>
                <c:pt idx="15">
                  <c:v>0.36847216666711802</c:v>
                </c:pt>
                <c:pt idx="16">
                  <c:v>0.10255720250097866</c:v>
                </c:pt>
                <c:pt idx="17">
                  <c:v>0.7814196001290199</c:v>
                </c:pt>
                <c:pt idx="18">
                  <c:v>-0.41018723543044189</c:v>
                </c:pt>
                <c:pt idx="19">
                  <c:v>0.11621245609650899</c:v>
                </c:pt>
                <c:pt idx="20">
                  <c:v>0.11621245609650899</c:v>
                </c:pt>
                <c:pt idx="21">
                  <c:v>0.38212742026264834</c:v>
                </c:pt>
                <c:pt idx="22">
                  <c:v>0.64611767721403623</c:v>
                </c:pt>
                <c:pt idx="23">
                  <c:v>0.38020271304789688</c:v>
                </c:pt>
                <c:pt idx="24">
                  <c:v>0.64611767721403623</c:v>
                </c:pt>
                <c:pt idx="25">
                  <c:v>0.91203264138017559</c:v>
                </c:pt>
                <c:pt idx="26">
                  <c:v>0.63252856382920086</c:v>
                </c:pt>
                <c:pt idx="27">
                  <c:v>0.63252856382920086</c:v>
                </c:pt>
                <c:pt idx="28">
                  <c:v>-1.2753622568126843E-2</c:v>
                </c:pt>
                <c:pt idx="29">
                  <c:v>0.49908520791827726</c:v>
                </c:pt>
                <c:pt idx="30">
                  <c:v>0.23509495096688937</c:v>
                </c:pt>
                <c:pt idx="31">
                  <c:v>0.49908520791827726</c:v>
                </c:pt>
                <c:pt idx="32">
                  <c:v>0.49908520791827726</c:v>
                </c:pt>
                <c:pt idx="33">
                  <c:v>0.49908520791827726</c:v>
                </c:pt>
                <c:pt idx="34">
                  <c:v>-1.2753622568126843E-2</c:v>
                </c:pt>
                <c:pt idx="35">
                  <c:v>0.25316134159801251</c:v>
                </c:pt>
                <c:pt idx="36">
                  <c:v>-1.2753622568126843E-2</c:v>
                </c:pt>
                <c:pt idx="37">
                  <c:v>1.2748581367271203</c:v>
                </c:pt>
                <c:pt idx="38">
                  <c:v>0.58170766179550526</c:v>
                </c:pt>
                <c:pt idx="39">
                  <c:v>0.58170766179550526</c:v>
                </c:pt>
                <c:pt idx="40">
                  <c:v>7.1608647423104799E-4</c:v>
                </c:pt>
                <c:pt idx="41">
                  <c:v>7.1608647423104799E-4</c:v>
                </c:pt>
                <c:pt idx="42">
                  <c:v>7.1608647423104799E-4</c:v>
                </c:pt>
                <c:pt idx="43">
                  <c:v>0.45998083753134011</c:v>
                </c:pt>
                <c:pt idx="44">
                  <c:v>-0.92927272583130005</c:v>
                </c:pt>
                <c:pt idx="45">
                  <c:v>0.44274014672835449</c:v>
                </c:pt>
                <c:pt idx="46">
                  <c:v>-8.9089781603927776E-2</c:v>
                </c:pt>
                <c:pt idx="47">
                  <c:v>0.54733456429516103</c:v>
                </c:pt>
                <c:pt idx="48">
                  <c:v>0.2814196001290199</c:v>
                </c:pt>
                <c:pt idx="49">
                  <c:v>0.2814196001290199</c:v>
                </c:pt>
                <c:pt idx="50">
                  <c:v>0.2814196001290199</c:v>
                </c:pt>
                <c:pt idx="51">
                  <c:v>-0.51632529236940172</c:v>
                </c:pt>
                <c:pt idx="52">
                  <c:v>0.48304684771627393</c:v>
                </c:pt>
                <c:pt idx="53">
                  <c:v>-0.59888160603593477</c:v>
                </c:pt>
                <c:pt idx="54">
                  <c:v>-4.9810986900666876E-2</c:v>
                </c:pt>
                <c:pt idx="55">
                  <c:v>-4.9810986900666876E-2</c:v>
                </c:pt>
                <c:pt idx="56">
                  <c:v>0.11150955969866416</c:v>
                </c:pt>
                <c:pt idx="57">
                  <c:v>0.11150955969866416</c:v>
                </c:pt>
                <c:pt idx="58">
                  <c:v>0.25854202899442313</c:v>
                </c:pt>
                <c:pt idx="59">
                  <c:v>0.15099499792820126</c:v>
                </c:pt>
                <c:pt idx="60">
                  <c:v>-0.22246699730415642</c:v>
                </c:pt>
                <c:pt idx="61">
                  <c:v>0.78844725011195216</c:v>
                </c:pt>
                <c:pt idx="62">
                  <c:v>0.78844725011195216</c:v>
                </c:pt>
                <c:pt idx="63">
                  <c:v>-0.24683865840198749</c:v>
                </c:pt>
                <c:pt idx="64">
                  <c:v>-9.1479208172273729E-4</c:v>
                </c:pt>
                <c:pt idx="65">
                  <c:v>-9.1479208172273729E-4</c:v>
                </c:pt>
                <c:pt idx="66">
                  <c:v>-9.1479208172273729E-4</c:v>
                </c:pt>
                <c:pt idx="67">
                  <c:v>-9.1479208172273729E-4</c:v>
                </c:pt>
                <c:pt idx="68">
                  <c:v>0.26500017208441662</c:v>
                </c:pt>
                <c:pt idx="69">
                  <c:v>-9.1479208172273729E-4</c:v>
                </c:pt>
                <c:pt idx="70">
                  <c:v>0.54547599729110452</c:v>
                </c:pt>
                <c:pt idx="71">
                  <c:v>0.34762262596164462</c:v>
                </c:pt>
                <c:pt idx="72">
                  <c:v>0.14599827287155875</c:v>
                </c:pt>
                <c:pt idx="73">
                  <c:v>-0.49928391352576895</c:v>
                </c:pt>
                <c:pt idx="74">
                  <c:v>0.36404494850341962</c:v>
                </c:pt>
                <c:pt idx="75">
                  <c:v>0.58025853912279679</c:v>
                </c:pt>
                <c:pt idx="76">
                  <c:v>0.27485813672712034</c:v>
                </c:pt>
                <c:pt idx="77">
                  <c:v>8.9431725609792068E-3</c:v>
                </c:pt>
                <c:pt idx="78">
                  <c:v>0.31434357495665743</c:v>
                </c:pt>
                <c:pt idx="79">
                  <c:v>0.4918107658636206</c:v>
                </c:pt>
                <c:pt idx="80">
                  <c:v>-4.0019162468659886E-2</c:v>
                </c:pt>
                <c:pt idx="81">
                  <c:v>-4.0019162468659886E-2</c:v>
                </c:pt>
                <c:pt idx="82">
                  <c:v>0.22589580169747947</c:v>
                </c:pt>
                <c:pt idx="83">
                  <c:v>-4.0019162468659886E-2</c:v>
                </c:pt>
                <c:pt idx="84">
                  <c:v>0.15783420886079647</c:v>
                </c:pt>
                <c:pt idx="85">
                  <c:v>0.15783420886079647</c:v>
                </c:pt>
                <c:pt idx="86">
                  <c:v>-0.10808075530534467</c:v>
                </c:pt>
                <c:pt idx="87">
                  <c:v>1.0801739565037494E-2</c:v>
                </c:pt>
                <c:pt idx="88">
                  <c:v>-0.2185803998709801</c:v>
                </c:pt>
                <c:pt idx="89">
                  <c:v>0.28844725011195216</c:v>
                </c:pt>
                <c:pt idx="90">
                  <c:v>0.15158872322527728</c:v>
                </c:pt>
                <c:pt idx="91">
                  <c:v>2.2532285945811026E-2</c:v>
                </c:pt>
                <c:pt idx="92">
                  <c:v>2.2532285945811026E-2</c:v>
                </c:pt>
                <c:pt idx="93">
                  <c:v>2.2532285945811026E-2</c:v>
                </c:pt>
                <c:pt idx="94">
                  <c:v>-1.695315228372607E-2</c:v>
                </c:pt>
                <c:pt idx="95">
                  <c:v>-1.695315228372607E-2</c:v>
                </c:pt>
                <c:pt idx="96">
                  <c:v>-0.54981098690066688</c:v>
                </c:pt>
                <c:pt idx="97">
                  <c:v>-0.45655203313802062</c:v>
                </c:pt>
                <c:pt idx="98">
                  <c:v>-0.19063706897187771</c:v>
                </c:pt>
                <c:pt idx="99">
                  <c:v>2.2532285945811026E-2</c:v>
                </c:pt>
                <c:pt idx="100">
                  <c:v>0.28844725011195216</c:v>
                </c:pt>
                <c:pt idx="101">
                  <c:v>-0.34900500207179874</c:v>
                </c:pt>
                <c:pt idx="102">
                  <c:v>-0.10155647200465623</c:v>
                </c:pt>
                <c:pt idx="103">
                  <c:v>0.12803520545480573</c:v>
                </c:pt>
                <c:pt idx="104">
                  <c:v>0.23558223652102761</c:v>
                </c:pt>
                <c:pt idx="105">
                  <c:v>0.50149720068716697</c:v>
                </c:pt>
                <c:pt idx="106">
                  <c:v>0.8849236003051697</c:v>
                </c:pt>
                <c:pt idx="107">
                  <c:v>0.37945255429392866</c:v>
                </c:pt>
                <c:pt idx="108">
                  <c:v>0.36656338101524533</c:v>
                </c:pt>
                <c:pt idx="109">
                  <c:v>0.36656338101524533</c:v>
                </c:pt>
                <c:pt idx="110">
                  <c:v>-0.13595505149658038</c:v>
                </c:pt>
                <c:pt idx="111">
                  <c:v>0.70127527923137656</c:v>
                </c:pt>
                <c:pt idx="112">
                  <c:v>0.1224238071147763</c:v>
                </c:pt>
                <c:pt idx="113">
                  <c:v>-0.11759483220665956</c:v>
                </c:pt>
                <c:pt idx="114">
                  <c:v>0.61208846745507905</c:v>
                </c:pt>
                <c:pt idx="115">
                  <c:v>0.5217821271918428</c:v>
                </c:pt>
                <c:pt idx="116">
                  <c:v>0.34617350328893792</c:v>
                </c:pt>
                <c:pt idx="117">
                  <c:v>8.025853912279679E-2</c:v>
                </c:pt>
                <c:pt idx="118">
                  <c:v>-0.18565642504334257</c:v>
                </c:pt>
                <c:pt idx="119">
                  <c:v>-0.4515713892094837</c:v>
                </c:pt>
                <c:pt idx="120">
                  <c:v>8.025853912279679E-2</c:v>
                </c:pt>
                <c:pt idx="121">
                  <c:v>0.25586716302570345</c:v>
                </c:pt>
                <c:pt idx="122">
                  <c:v>-0.14690632802711256</c:v>
                </c:pt>
                <c:pt idx="123">
                  <c:v>0.3849236003051697</c:v>
                </c:pt>
                <c:pt idx="124">
                  <c:v>-0.27410419830252053</c:v>
                </c:pt>
                <c:pt idx="125">
                  <c:v>-0.27410419830252053</c:v>
                </c:pt>
                <c:pt idx="126">
                  <c:v>-0.47902431802587842</c:v>
                </c:pt>
                <c:pt idx="127">
                  <c:v>-0.27410419830252053</c:v>
                </c:pt>
                <c:pt idx="128">
                  <c:v>-0.87399571947148402</c:v>
                </c:pt>
                <c:pt idx="129">
                  <c:v>-0.34216579113920353</c:v>
                </c:pt>
                <c:pt idx="130">
                  <c:v>-0.27410419830252053</c:v>
                </c:pt>
                <c:pt idx="131">
                  <c:v>-0.60808075530534467</c:v>
                </c:pt>
                <c:pt idx="132">
                  <c:v>-0.47746771405418897</c:v>
                </c:pt>
                <c:pt idx="133">
                  <c:v>-0.21155274988804784</c:v>
                </c:pt>
                <c:pt idx="134">
                  <c:v>-0.51695315228372607</c:v>
                </c:pt>
                <c:pt idx="135">
                  <c:v>-0.21155274988804784</c:v>
                </c:pt>
                <c:pt idx="136">
                  <c:v>-0.47746771405418897</c:v>
                </c:pt>
                <c:pt idx="137">
                  <c:v>-0.58501474512041085</c:v>
                </c:pt>
                <c:pt idx="138">
                  <c:v>1.4972006871669663E-3</c:v>
                </c:pt>
                <c:pt idx="139">
                  <c:v>-1.0047801140437684E-2</c:v>
                </c:pt>
                <c:pt idx="140">
                  <c:v>-1.0047801140437684E-2</c:v>
                </c:pt>
                <c:pt idx="141">
                  <c:v>-1.0047801140437684E-2</c:v>
                </c:pt>
                <c:pt idx="142">
                  <c:v>0.3849236003051697</c:v>
                </c:pt>
                <c:pt idx="143">
                  <c:v>-0.13343661898475467</c:v>
                </c:pt>
                <c:pt idx="144">
                  <c:v>0.13247834518138646</c:v>
                </c:pt>
                <c:pt idx="145">
                  <c:v>6.4416752344703454E-2</c:v>
                </c:pt>
                <c:pt idx="146">
                  <c:v>0.33033171651084281</c:v>
                </c:pt>
                <c:pt idx="147">
                  <c:v>0.33033171651084281</c:v>
                </c:pt>
                <c:pt idx="148">
                  <c:v>0.33033171651084281</c:v>
                </c:pt>
                <c:pt idx="149">
                  <c:v>0.33033171651084281</c:v>
                </c:pt>
                <c:pt idx="150">
                  <c:v>0.33033171651084281</c:v>
                </c:pt>
                <c:pt idx="151">
                  <c:v>0.33033171651084281</c:v>
                </c:pt>
                <c:pt idx="152">
                  <c:v>0.33033171651084281</c:v>
                </c:pt>
                <c:pt idx="153">
                  <c:v>-0.13343661898475467</c:v>
                </c:pt>
                <c:pt idx="154">
                  <c:v>0.20107870580747012</c:v>
                </c:pt>
                <c:pt idx="155">
                  <c:v>0.20107870580747012</c:v>
                </c:pt>
                <c:pt idx="156">
                  <c:v>-0.58249631260858159</c:v>
                </c:pt>
                <c:pt idx="157">
                  <c:v>-0.58249631260858159</c:v>
                </c:pt>
                <c:pt idx="158">
                  <c:v>-0.41974146087720321</c:v>
                </c:pt>
                <c:pt idx="159">
                  <c:v>-0.30064942798337491</c:v>
                </c:pt>
                <c:pt idx="160">
                  <c:v>-0.1150763996948303</c:v>
                </c:pt>
                <c:pt idx="161">
                  <c:v>0.21262370763507477</c:v>
                </c:pt>
                <c:pt idx="162">
                  <c:v>-0.25114462786052272</c:v>
                </c:pt>
                <c:pt idx="163">
                  <c:v>0.21262370763507477</c:v>
                </c:pt>
                <c:pt idx="164">
                  <c:v>0.21262370763507477</c:v>
                </c:pt>
                <c:pt idx="165">
                  <c:v>-0.63343661898475467</c:v>
                </c:pt>
                <c:pt idx="166">
                  <c:v>-0.63343661898475467</c:v>
                </c:pt>
                <c:pt idx="167">
                  <c:v>-0.16966828348915719</c:v>
                </c:pt>
                <c:pt idx="168">
                  <c:v>-0.63343661898475467</c:v>
                </c:pt>
                <c:pt idx="169">
                  <c:v>-0.16966828348915719</c:v>
                </c:pt>
                <c:pt idx="170">
                  <c:v>-0.16966828348915719</c:v>
                </c:pt>
                <c:pt idx="171">
                  <c:v>-0.58249631260858159</c:v>
                </c:pt>
                <c:pt idx="172">
                  <c:v>-0.46419457843573753</c:v>
                </c:pt>
                <c:pt idx="173">
                  <c:v>1.9546149181708827E-2</c:v>
                </c:pt>
                <c:pt idx="174">
                  <c:v>-0.29892129419252988</c:v>
                </c:pt>
                <c:pt idx="175">
                  <c:v>-0.29892129419252988</c:v>
                </c:pt>
                <c:pt idx="176">
                  <c:v>-0.29892129419252988</c:v>
                </c:pt>
                <c:pt idx="177">
                  <c:v>-0.6150763996948303</c:v>
                </c:pt>
                <c:pt idx="178">
                  <c:v>0.76473856247203109</c:v>
                </c:pt>
                <c:pt idx="179">
                  <c:v>-0.28737629236492523</c:v>
                </c:pt>
                <c:pt idx="180">
                  <c:v>-0.56483625835867102</c:v>
                </c:pt>
                <c:pt idx="181">
                  <c:v>-0.74851975560575745</c:v>
                </c:pt>
                <c:pt idx="182">
                  <c:v>-1.0824963126085816</c:v>
                </c:pt>
                <c:pt idx="183">
                  <c:v>-0.38539310003309346</c:v>
                </c:pt>
                <c:pt idx="184">
                  <c:v>-0.98522966369438159</c:v>
                </c:pt>
                <c:pt idx="185">
                  <c:v>-0.98522966369438159</c:v>
                </c:pt>
                <c:pt idx="186">
                  <c:v>-1.2308597013558469</c:v>
                </c:pt>
                <c:pt idx="187">
                  <c:v>-1.0330063300263888</c:v>
                </c:pt>
                <c:pt idx="188">
                  <c:v>-1.0330063300263888</c:v>
                </c:pt>
                <c:pt idx="189">
                  <c:v>-1.9967746655219862</c:v>
                </c:pt>
                <c:pt idx="190">
                  <c:v>-2.4782178728081572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78-9A42-B5B0-4F976BAFA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361776"/>
        <c:axId val="1276363424"/>
      </c:scatterChart>
      <c:valAx>
        <c:axId val="127636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Average Price in Dollars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6363424"/>
        <c:crosses val="autoZero"/>
        <c:crossBetween val="midCat"/>
      </c:valAx>
      <c:valAx>
        <c:axId val="1276363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63617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8'!$E$31:$E$221</c:f>
              <c:numCache>
                <c:formatCode>General</c:formatCode>
                <c:ptCount val="191"/>
                <c:pt idx="0">
                  <c:v>0.26178010471204188</c:v>
                </c:pt>
                <c:pt idx="1">
                  <c:v>0.78534031413612571</c:v>
                </c:pt>
                <c:pt idx="2">
                  <c:v>1.3089005235602094</c:v>
                </c:pt>
                <c:pt idx="3">
                  <c:v>1.8324607329842932</c:v>
                </c:pt>
                <c:pt idx="4">
                  <c:v>2.3560209424083771</c:v>
                </c:pt>
                <c:pt idx="5">
                  <c:v>2.8795811518324608</c:v>
                </c:pt>
                <c:pt idx="6">
                  <c:v>3.4031413612565449</c:v>
                </c:pt>
                <c:pt idx="7">
                  <c:v>3.9267015706806285</c:v>
                </c:pt>
                <c:pt idx="8">
                  <c:v>4.4502617801047117</c:v>
                </c:pt>
                <c:pt idx="9">
                  <c:v>4.9738219895287958</c:v>
                </c:pt>
                <c:pt idx="10">
                  <c:v>5.4973821989528791</c:v>
                </c:pt>
                <c:pt idx="11">
                  <c:v>6.0209424083769632</c:v>
                </c:pt>
                <c:pt idx="12">
                  <c:v>6.5445026178010473</c:v>
                </c:pt>
                <c:pt idx="13">
                  <c:v>7.0680628272251305</c:v>
                </c:pt>
                <c:pt idx="14">
                  <c:v>7.5916230366492146</c:v>
                </c:pt>
                <c:pt idx="15">
                  <c:v>8.1151832460732987</c:v>
                </c:pt>
                <c:pt idx="16">
                  <c:v>8.6387434554973819</c:v>
                </c:pt>
                <c:pt idx="17">
                  <c:v>9.1623036649214651</c:v>
                </c:pt>
                <c:pt idx="18">
                  <c:v>9.6858638743455501</c:v>
                </c:pt>
                <c:pt idx="19">
                  <c:v>10.209424083769633</c:v>
                </c:pt>
                <c:pt idx="20">
                  <c:v>10.732984293193716</c:v>
                </c:pt>
                <c:pt idx="21">
                  <c:v>11.256544502617801</c:v>
                </c:pt>
                <c:pt idx="22">
                  <c:v>11.780104712041885</c:v>
                </c:pt>
                <c:pt idx="23">
                  <c:v>12.303664921465968</c:v>
                </c:pt>
                <c:pt idx="24">
                  <c:v>12.827225130890053</c:v>
                </c:pt>
                <c:pt idx="25">
                  <c:v>13.350785340314136</c:v>
                </c:pt>
                <c:pt idx="26">
                  <c:v>13.874345549738219</c:v>
                </c:pt>
                <c:pt idx="27">
                  <c:v>14.397905759162303</c:v>
                </c:pt>
                <c:pt idx="28">
                  <c:v>14.921465968586388</c:v>
                </c:pt>
                <c:pt idx="29">
                  <c:v>15.445026178010471</c:v>
                </c:pt>
                <c:pt idx="30">
                  <c:v>15.968586387434554</c:v>
                </c:pt>
                <c:pt idx="31">
                  <c:v>16.492146596858639</c:v>
                </c:pt>
                <c:pt idx="32">
                  <c:v>17.015706806282722</c:v>
                </c:pt>
                <c:pt idx="33">
                  <c:v>17.539267015706805</c:v>
                </c:pt>
                <c:pt idx="34">
                  <c:v>18.062827225130889</c:v>
                </c:pt>
                <c:pt idx="35">
                  <c:v>18.586387434554972</c:v>
                </c:pt>
                <c:pt idx="36">
                  <c:v>19.109947643979059</c:v>
                </c:pt>
                <c:pt idx="37">
                  <c:v>19.633507853403142</c:v>
                </c:pt>
                <c:pt idx="38">
                  <c:v>20.157068062827225</c:v>
                </c:pt>
                <c:pt idx="39">
                  <c:v>20.680628272251308</c:v>
                </c:pt>
                <c:pt idx="40">
                  <c:v>21.204188481675391</c:v>
                </c:pt>
                <c:pt idx="41">
                  <c:v>21.727748691099475</c:v>
                </c:pt>
                <c:pt idx="42">
                  <c:v>22.251308900523561</c:v>
                </c:pt>
                <c:pt idx="43">
                  <c:v>22.774869109947645</c:v>
                </c:pt>
                <c:pt idx="44">
                  <c:v>23.298429319371728</c:v>
                </c:pt>
                <c:pt idx="45">
                  <c:v>23.821989528795811</c:v>
                </c:pt>
                <c:pt idx="46">
                  <c:v>24.345549738219894</c:v>
                </c:pt>
                <c:pt idx="47">
                  <c:v>24.869109947643977</c:v>
                </c:pt>
                <c:pt idx="48">
                  <c:v>25.392670157068064</c:v>
                </c:pt>
                <c:pt idx="49">
                  <c:v>25.916230366492147</c:v>
                </c:pt>
                <c:pt idx="50">
                  <c:v>26.439790575916231</c:v>
                </c:pt>
                <c:pt idx="51">
                  <c:v>26.963350785340314</c:v>
                </c:pt>
                <c:pt idx="52">
                  <c:v>27.486910994764397</c:v>
                </c:pt>
                <c:pt idx="53">
                  <c:v>28.01047120418848</c:v>
                </c:pt>
                <c:pt idx="54">
                  <c:v>28.534031413612563</c:v>
                </c:pt>
                <c:pt idx="55">
                  <c:v>29.05759162303665</c:v>
                </c:pt>
                <c:pt idx="56">
                  <c:v>29.581151832460733</c:v>
                </c:pt>
                <c:pt idx="57">
                  <c:v>30.104712041884817</c:v>
                </c:pt>
                <c:pt idx="58">
                  <c:v>30.6282722513089</c:v>
                </c:pt>
                <c:pt idx="59">
                  <c:v>31.151832460732983</c:v>
                </c:pt>
                <c:pt idx="60">
                  <c:v>31.675392670157066</c:v>
                </c:pt>
                <c:pt idx="61">
                  <c:v>32.198952879581157</c:v>
                </c:pt>
                <c:pt idx="62">
                  <c:v>32.72251308900524</c:v>
                </c:pt>
                <c:pt idx="63">
                  <c:v>33.246073298429323</c:v>
                </c:pt>
                <c:pt idx="64">
                  <c:v>33.769633507853406</c:v>
                </c:pt>
                <c:pt idx="65">
                  <c:v>34.293193717277489</c:v>
                </c:pt>
                <c:pt idx="66">
                  <c:v>34.816753926701573</c:v>
                </c:pt>
                <c:pt idx="67">
                  <c:v>35.340314136125656</c:v>
                </c:pt>
                <c:pt idx="68">
                  <c:v>35.863874345549739</c:v>
                </c:pt>
                <c:pt idx="69">
                  <c:v>36.387434554973822</c:v>
                </c:pt>
                <c:pt idx="70">
                  <c:v>36.910994764397905</c:v>
                </c:pt>
                <c:pt idx="71">
                  <c:v>37.434554973821996</c:v>
                </c:pt>
                <c:pt idx="72">
                  <c:v>37.958115183246079</c:v>
                </c:pt>
                <c:pt idx="73">
                  <c:v>38.481675392670162</c:v>
                </c:pt>
                <c:pt idx="74">
                  <c:v>39.005235602094245</c:v>
                </c:pt>
                <c:pt idx="75">
                  <c:v>39.528795811518329</c:v>
                </c:pt>
                <c:pt idx="76">
                  <c:v>40.052356020942412</c:v>
                </c:pt>
                <c:pt idx="77">
                  <c:v>40.575916230366495</c:v>
                </c:pt>
                <c:pt idx="78">
                  <c:v>41.099476439790578</c:v>
                </c:pt>
                <c:pt idx="79">
                  <c:v>41.623036649214662</c:v>
                </c:pt>
                <c:pt idx="80">
                  <c:v>42.146596858638745</c:v>
                </c:pt>
                <c:pt idx="81">
                  <c:v>42.670157068062828</c:v>
                </c:pt>
                <c:pt idx="82">
                  <c:v>43.193717277486911</c:v>
                </c:pt>
                <c:pt idx="83">
                  <c:v>43.717277486910994</c:v>
                </c:pt>
                <c:pt idx="84">
                  <c:v>44.240837696335085</c:v>
                </c:pt>
                <c:pt idx="85">
                  <c:v>44.764397905759168</c:v>
                </c:pt>
                <c:pt idx="86">
                  <c:v>45.287958115183251</c:v>
                </c:pt>
                <c:pt idx="87">
                  <c:v>45.811518324607334</c:v>
                </c:pt>
                <c:pt idx="88">
                  <c:v>46.335078534031418</c:v>
                </c:pt>
                <c:pt idx="89">
                  <c:v>46.858638743455501</c:v>
                </c:pt>
                <c:pt idx="90">
                  <c:v>47.382198952879584</c:v>
                </c:pt>
                <c:pt idx="91">
                  <c:v>47.905759162303667</c:v>
                </c:pt>
                <c:pt idx="92">
                  <c:v>48.42931937172775</c:v>
                </c:pt>
                <c:pt idx="93">
                  <c:v>48.952879581151834</c:v>
                </c:pt>
                <c:pt idx="94">
                  <c:v>49.476439790575917</c:v>
                </c:pt>
                <c:pt idx="95">
                  <c:v>50</c:v>
                </c:pt>
                <c:pt idx="96">
                  <c:v>50.52356020942409</c:v>
                </c:pt>
                <c:pt idx="97">
                  <c:v>51.047120418848174</c:v>
                </c:pt>
                <c:pt idx="98">
                  <c:v>51.570680628272257</c:v>
                </c:pt>
                <c:pt idx="99">
                  <c:v>52.09424083769634</c:v>
                </c:pt>
                <c:pt idx="100">
                  <c:v>52.617801047120423</c:v>
                </c:pt>
                <c:pt idx="101">
                  <c:v>53.141361256544506</c:v>
                </c:pt>
                <c:pt idx="102">
                  <c:v>53.66492146596859</c:v>
                </c:pt>
                <c:pt idx="103">
                  <c:v>54.188481675392673</c:v>
                </c:pt>
                <c:pt idx="104">
                  <c:v>54.712041884816756</c:v>
                </c:pt>
                <c:pt idx="105">
                  <c:v>55.235602094240839</c:v>
                </c:pt>
                <c:pt idx="106">
                  <c:v>55.759162303664922</c:v>
                </c:pt>
                <c:pt idx="107">
                  <c:v>56.282722513089006</c:v>
                </c:pt>
                <c:pt idx="108">
                  <c:v>56.806282722513089</c:v>
                </c:pt>
                <c:pt idx="109">
                  <c:v>57.329842931937179</c:v>
                </c:pt>
                <c:pt idx="110">
                  <c:v>57.853403141361262</c:v>
                </c:pt>
                <c:pt idx="111">
                  <c:v>58.376963350785346</c:v>
                </c:pt>
                <c:pt idx="112">
                  <c:v>58.900523560209429</c:v>
                </c:pt>
                <c:pt idx="113">
                  <c:v>59.424083769633512</c:v>
                </c:pt>
                <c:pt idx="114">
                  <c:v>59.947643979057595</c:v>
                </c:pt>
                <c:pt idx="115">
                  <c:v>60.471204188481678</c:v>
                </c:pt>
                <c:pt idx="116">
                  <c:v>60.994764397905762</c:v>
                </c:pt>
                <c:pt idx="117">
                  <c:v>61.518324607329845</c:v>
                </c:pt>
                <c:pt idx="118">
                  <c:v>62.041884816753928</c:v>
                </c:pt>
                <c:pt idx="119">
                  <c:v>62.565445026178011</c:v>
                </c:pt>
                <c:pt idx="120">
                  <c:v>63.089005235602095</c:v>
                </c:pt>
                <c:pt idx="121">
                  <c:v>63.612565445026178</c:v>
                </c:pt>
                <c:pt idx="122">
                  <c:v>64.136125654450268</c:v>
                </c:pt>
                <c:pt idx="123">
                  <c:v>64.659685863874344</c:v>
                </c:pt>
                <c:pt idx="124">
                  <c:v>65.183246073298434</c:v>
                </c:pt>
                <c:pt idx="125">
                  <c:v>65.706806282722511</c:v>
                </c:pt>
                <c:pt idx="126">
                  <c:v>66.230366492146601</c:v>
                </c:pt>
                <c:pt idx="127">
                  <c:v>66.753926701570677</c:v>
                </c:pt>
                <c:pt idx="128">
                  <c:v>67.277486910994767</c:v>
                </c:pt>
                <c:pt idx="129">
                  <c:v>67.801047120418858</c:v>
                </c:pt>
                <c:pt idx="130">
                  <c:v>68.324607329842934</c:v>
                </c:pt>
                <c:pt idx="131">
                  <c:v>68.848167539267024</c:v>
                </c:pt>
                <c:pt idx="132">
                  <c:v>69.3717277486911</c:v>
                </c:pt>
                <c:pt idx="133">
                  <c:v>69.89528795811519</c:v>
                </c:pt>
                <c:pt idx="134">
                  <c:v>70.418848167539267</c:v>
                </c:pt>
                <c:pt idx="135">
                  <c:v>70.942408376963357</c:v>
                </c:pt>
                <c:pt idx="136">
                  <c:v>71.465968586387433</c:v>
                </c:pt>
                <c:pt idx="137">
                  <c:v>71.989528795811523</c:v>
                </c:pt>
                <c:pt idx="138">
                  <c:v>72.513089005235599</c:v>
                </c:pt>
                <c:pt idx="139">
                  <c:v>73.03664921465969</c:v>
                </c:pt>
                <c:pt idx="140">
                  <c:v>73.560209424083766</c:v>
                </c:pt>
                <c:pt idx="141">
                  <c:v>74.083769633507856</c:v>
                </c:pt>
                <c:pt idx="142">
                  <c:v>74.607329842931946</c:v>
                </c:pt>
                <c:pt idx="143">
                  <c:v>75.130890052356023</c:v>
                </c:pt>
                <c:pt idx="144">
                  <c:v>75.654450261780113</c:v>
                </c:pt>
                <c:pt idx="145">
                  <c:v>76.178010471204189</c:v>
                </c:pt>
                <c:pt idx="146">
                  <c:v>76.701570680628279</c:v>
                </c:pt>
                <c:pt idx="147">
                  <c:v>77.225130890052355</c:v>
                </c:pt>
                <c:pt idx="148">
                  <c:v>77.748691099476446</c:v>
                </c:pt>
                <c:pt idx="149">
                  <c:v>78.272251308900522</c:v>
                </c:pt>
                <c:pt idx="150">
                  <c:v>78.795811518324612</c:v>
                </c:pt>
                <c:pt idx="151">
                  <c:v>79.319371727748688</c:v>
                </c:pt>
                <c:pt idx="152">
                  <c:v>79.842931937172779</c:v>
                </c:pt>
                <c:pt idx="153">
                  <c:v>80.366492146596855</c:v>
                </c:pt>
                <c:pt idx="154">
                  <c:v>80.890052356020945</c:v>
                </c:pt>
                <c:pt idx="155">
                  <c:v>81.413612565445035</c:v>
                </c:pt>
                <c:pt idx="156">
                  <c:v>81.937172774869111</c:v>
                </c:pt>
                <c:pt idx="157">
                  <c:v>82.460732984293202</c:v>
                </c:pt>
                <c:pt idx="158">
                  <c:v>82.984293193717278</c:v>
                </c:pt>
                <c:pt idx="159">
                  <c:v>83.507853403141368</c:v>
                </c:pt>
                <c:pt idx="160">
                  <c:v>84.031413612565444</c:v>
                </c:pt>
                <c:pt idx="161">
                  <c:v>84.554973821989535</c:v>
                </c:pt>
                <c:pt idx="162">
                  <c:v>85.078534031413611</c:v>
                </c:pt>
                <c:pt idx="163">
                  <c:v>85.602094240837701</c:v>
                </c:pt>
                <c:pt idx="164">
                  <c:v>86.125654450261777</c:v>
                </c:pt>
                <c:pt idx="165">
                  <c:v>86.649214659685867</c:v>
                </c:pt>
                <c:pt idx="166">
                  <c:v>87.172774869109944</c:v>
                </c:pt>
                <c:pt idx="167">
                  <c:v>87.696335078534034</c:v>
                </c:pt>
                <c:pt idx="168">
                  <c:v>88.219895287958124</c:v>
                </c:pt>
                <c:pt idx="169">
                  <c:v>88.7434554973822</c:v>
                </c:pt>
                <c:pt idx="170">
                  <c:v>89.267015706806291</c:v>
                </c:pt>
                <c:pt idx="171">
                  <c:v>89.790575916230367</c:v>
                </c:pt>
                <c:pt idx="172">
                  <c:v>90.314136125654457</c:v>
                </c:pt>
                <c:pt idx="173">
                  <c:v>90.837696335078533</c:v>
                </c:pt>
                <c:pt idx="174">
                  <c:v>91.361256544502623</c:v>
                </c:pt>
                <c:pt idx="175">
                  <c:v>91.8848167539267</c:v>
                </c:pt>
                <c:pt idx="176">
                  <c:v>92.40837696335079</c:v>
                </c:pt>
                <c:pt idx="177">
                  <c:v>92.931937172774866</c:v>
                </c:pt>
                <c:pt idx="178">
                  <c:v>93.455497382198956</c:v>
                </c:pt>
                <c:pt idx="179">
                  <c:v>93.979057591623032</c:v>
                </c:pt>
                <c:pt idx="180">
                  <c:v>94.502617801047123</c:v>
                </c:pt>
                <c:pt idx="181">
                  <c:v>95.026178010471213</c:v>
                </c:pt>
                <c:pt idx="182">
                  <c:v>95.549738219895289</c:v>
                </c:pt>
                <c:pt idx="183">
                  <c:v>96.073298429319379</c:v>
                </c:pt>
                <c:pt idx="184">
                  <c:v>96.596858638743456</c:v>
                </c:pt>
                <c:pt idx="185">
                  <c:v>97.120418848167546</c:v>
                </c:pt>
                <c:pt idx="186">
                  <c:v>97.643979057591622</c:v>
                </c:pt>
                <c:pt idx="187">
                  <c:v>98.167539267015712</c:v>
                </c:pt>
                <c:pt idx="188">
                  <c:v>98.691099476439788</c:v>
                </c:pt>
                <c:pt idx="189">
                  <c:v>99.214659685863879</c:v>
                </c:pt>
                <c:pt idx="190">
                  <c:v>99.738219895287955</c:v>
                </c:pt>
              </c:numCache>
            </c:numRef>
          </c:xVal>
          <c:yVal>
            <c:numRef>
              <c:f>'Model 8'!$F$31:$F$221</c:f>
              <c:numCache>
                <c:formatCode>General</c:formatCode>
                <c:ptCount val="191"/>
                <c:pt idx="0">
                  <c:v>12.5</c:v>
                </c:pt>
                <c:pt idx="1">
                  <c:v>13</c:v>
                </c:pt>
                <c:pt idx="2">
                  <c:v>13.5</c:v>
                </c:pt>
                <c:pt idx="3">
                  <c:v>13.5</c:v>
                </c:pt>
                <c:pt idx="4">
                  <c:v>13.5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14.5</c:v>
                </c:pt>
                <c:pt idx="9">
                  <c:v>14.5</c:v>
                </c:pt>
                <c:pt idx="10">
                  <c:v>14.5</c:v>
                </c:pt>
                <c:pt idx="11">
                  <c:v>14.5</c:v>
                </c:pt>
                <c:pt idx="12">
                  <c:v>14.5</c:v>
                </c:pt>
                <c:pt idx="13">
                  <c:v>14.5</c:v>
                </c:pt>
                <c:pt idx="14">
                  <c:v>14.5</c:v>
                </c:pt>
                <c:pt idx="15">
                  <c:v>14.5</c:v>
                </c:pt>
                <c:pt idx="16">
                  <c:v>14.5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15.5</c:v>
                </c:pt>
                <c:pt idx="38">
                  <c:v>15.5</c:v>
                </c:pt>
                <c:pt idx="39">
                  <c:v>15.5</c:v>
                </c:pt>
                <c:pt idx="40">
                  <c:v>15.5</c:v>
                </c:pt>
                <c:pt idx="41">
                  <c:v>15.5</c:v>
                </c:pt>
                <c:pt idx="42">
                  <c:v>15.5</c:v>
                </c:pt>
                <c:pt idx="43">
                  <c:v>15.5</c:v>
                </c:pt>
                <c:pt idx="44">
                  <c:v>15.5</c:v>
                </c:pt>
                <c:pt idx="45">
                  <c:v>15.5</c:v>
                </c:pt>
                <c:pt idx="46">
                  <c:v>15.5</c:v>
                </c:pt>
                <c:pt idx="47">
                  <c:v>15.5</c:v>
                </c:pt>
                <c:pt idx="48">
                  <c:v>15.5</c:v>
                </c:pt>
                <c:pt idx="49">
                  <c:v>15.5</c:v>
                </c:pt>
                <c:pt idx="50">
                  <c:v>15.5</c:v>
                </c:pt>
                <c:pt idx="51">
                  <c:v>15.5</c:v>
                </c:pt>
                <c:pt idx="52">
                  <c:v>15.5</c:v>
                </c:pt>
                <c:pt idx="53">
                  <c:v>15.5</c:v>
                </c:pt>
                <c:pt idx="54">
                  <c:v>15.5</c:v>
                </c:pt>
                <c:pt idx="55">
                  <c:v>15.5</c:v>
                </c:pt>
                <c:pt idx="56">
                  <c:v>15.5</c:v>
                </c:pt>
                <c:pt idx="57">
                  <c:v>15.5</c:v>
                </c:pt>
                <c:pt idx="58">
                  <c:v>15.5</c:v>
                </c:pt>
                <c:pt idx="59">
                  <c:v>15.5</c:v>
                </c:pt>
                <c:pt idx="60">
                  <c:v>15.5</c:v>
                </c:pt>
                <c:pt idx="61">
                  <c:v>15.5</c:v>
                </c:pt>
                <c:pt idx="62">
                  <c:v>15.5</c:v>
                </c:pt>
                <c:pt idx="63">
                  <c:v>15.5</c:v>
                </c:pt>
                <c:pt idx="64">
                  <c:v>15.5</c:v>
                </c:pt>
                <c:pt idx="65">
                  <c:v>15.5</c:v>
                </c:pt>
                <c:pt idx="66">
                  <c:v>15.5</c:v>
                </c:pt>
                <c:pt idx="67">
                  <c:v>15.5</c:v>
                </c:pt>
                <c:pt idx="68">
                  <c:v>15.5</c:v>
                </c:pt>
                <c:pt idx="69">
                  <c:v>15.5</c:v>
                </c:pt>
                <c:pt idx="70">
                  <c:v>15.5</c:v>
                </c:pt>
                <c:pt idx="71">
                  <c:v>15.5</c:v>
                </c:pt>
                <c:pt idx="72">
                  <c:v>15.5</c:v>
                </c:pt>
                <c:pt idx="73">
                  <c:v>15.5</c:v>
                </c:pt>
                <c:pt idx="74">
                  <c:v>15.5</c:v>
                </c:pt>
                <c:pt idx="75">
                  <c:v>15.5</c:v>
                </c:pt>
                <c:pt idx="76">
                  <c:v>15.5</c:v>
                </c:pt>
                <c:pt idx="77">
                  <c:v>15.5</c:v>
                </c:pt>
                <c:pt idx="78">
                  <c:v>15.5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16.5</c:v>
                </c:pt>
                <c:pt idx="117">
                  <c:v>16.5</c:v>
                </c:pt>
                <c:pt idx="118">
                  <c:v>16.5</c:v>
                </c:pt>
                <c:pt idx="119">
                  <c:v>16.5</c:v>
                </c:pt>
                <c:pt idx="120">
                  <c:v>16.5</c:v>
                </c:pt>
                <c:pt idx="121">
                  <c:v>16.5</c:v>
                </c:pt>
                <c:pt idx="122">
                  <c:v>16.5</c:v>
                </c:pt>
                <c:pt idx="123">
                  <c:v>16.5</c:v>
                </c:pt>
                <c:pt idx="124">
                  <c:v>16.5</c:v>
                </c:pt>
                <c:pt idx="125">
                  <c:v>16.5</c:v>
                </c:pt>
                <c:pt idx="126">
                  <c:v>16.5</c:v>
                </c:pt>
                <c:pt idx="127">
                  <c:v>16.5</c:v>
                </c:pt>
                <c:pt idx="128">
                  <c:v>16.5</c:v>
                </c:pt>
                <c:pt idx="129">
                  <c:v>16.5</c:v>
                </c:pt>
                <c:pt idx="130">
                  <c:v>16.5</c:v>
                </c:pt>
                <c:pt idx="131">
                  <c:v>16.5</c:v>
                </c:pt>
                <c:pt idx="132">
                  <c:v>16.5</c:v>
                </c:pt>
                <c:pt idx="133">
                  <c:v>16.5</c:v>
                </c:pt>
                <c:pt idx="134">
                  <c:v>16.5</c:v>
                </c:pt>
                <c:pt idx="135">
                  <c:v>16.5</c:v>
                </c:pt>
                <c:pt idx="136">
                  <c:v>16.5</c:v>
                </c:pt>
                <c:pt idx="137">
                  <c:v>16.5</c:v>
                </c:pt>
                <c:pt idx="138">
                  <c:v>16.5</c:v>
                </c:pt>
                <c:pt idx="139">
                  <c:v>16.5</c:v>
                </c:pt>
                <c:pt idx="140">
                  <c:v>16.5</c:v>
                </c:pt>
                <c:pt idx="141">
                  <c:v>16.5</c:v>
                </c:pt>
                <c:pt idx="142">
                  <c:v>16.5</c:v>
                </c:pt>
                <c:pt idx="143">
                  <c:v>16.5</c:v>
                </c:pt>
                <c:pt idx="144">
                  <c:v>16.5</c:v>
                </c:pt>
                <c:pt idx="145">
                  <c:v>16.5</c:v>
                </c:pt>
                <c:pt idx="146">
                  <c:v>16.5</c:v>
                </c:pt>
                <c:pt idx="147">
                  <c:v>16.5</c:v>
                </c:pt>
                <c:pt idx="148">
                  <c:v>17</c:v>
                </c:pt>
                <c:pt idx="149">
                  <c:v>17</c:v>
                </c:pt>
                <c:pt idx="150">
                  <c:v>17</c:v>
                </c:pt>
                <c:pt idx="151">
                  <c:v>17</c:v>
                </c:pt>
                <c:pt idx="152">
                  <c:v>17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17.5</c:v>
                </c:pt>
                <c:pt idx="182">
                  <c:v>17.5</c:v>
                </c:pt>
                <c:pt idx="183">
                  <c:v>17.5</c:v>
                </c:pt>
                <c:pt idx="184">
                  <c:v>17.5</c:v>
                </c:pt>
                <c:pt idx="185">
                  <c:v>17.5</c:v>
                </c:pt>
                <c:pt idx="186">
                  <c:v>17.5</c:v>
                </c:pt>
                <c:pt idx="187">
                  <c:v>17.5</c:v>
                </c:pt>
                <c:pt idx="188">
                  <c:v>17.5</c:v>
                </c:pt>
                <c:pt idx="189">
                  <c:v>17.5</c:v>
                </c:pt>
                <c:pt idx="190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9-E343-8D6A-BFE7C50F9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466960"/>
        <c:axId val="1253295392"/>
      </c:scatterChart>
      <c:valAx>
        <c:axId val="129446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3295392"/>
        <c:crosses val="autoZero"/>
        <c:crossBetween val="midCat"/>
      </c:valAx>
      <c:valAx>
        <c:axId val="1253295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JudgeRating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44669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Producer:Esporão S.A.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1'!$V$2:$V$192</c:f>
              <c:numCache>
                <c:formatCode>General</c:formatCode>
                <c:ptCount val="191"/>
              </c:numCache>
            </c:numRef>
          </c:xVal>
          <c:yVal>
            <c:numRef>
              <c:f>'Model 1'!$C$40:$C$230</c:f>
              <c:numCache>
                <c:formatCode>General</c:formatCode>
                <c:ptCount val="191"/>
                <c:pt idx="0">
                  <c:v>1.4396792810058194</c:v>
                </c:pt>
                <c:pt idx="1">
                  <c:v>0.58274158310964097</c:v>
                </c:pt>
                <c:pt idx="2">
                  <c:v>0.28893929488295811</c:v>
                </c:pt>
                <c:pt idx="3">
                  <c:v>-2.4252191011004882</c:v>
                </c:pt>
                <c:pt idx="4">
                  <c:v>5.6195982322392979E-2</c:v>
                </c:pt>
                <c:pt idx="5">
                  <c:v>0.47688199241221696</c:v>
                </c:pt>
                <c:pt idx="6">
                  <c:v>0.42058795607686505</c:v>
                </c:pt>
                <c:pt idx="7">
                  <c:v>-0.57719995491530085</c:v>
                </c:pt>
                <c:pt idx="8">
                  <c:v>0.563144724243827</c:v>
                </c:pt>
                <c:pt idx="9">
                  <c:v>0.22424571482464728</c:v>
                </c:pt>
                <c:pt idx="10">
                  <c:v>0.13921491799649033</c:v>
                </c:pt>
                <c:pt idx="11">
                  <c:v>0.42164059252882069</c:v>
                </c:pt>
                <c:pt idx="12">
                  <c:v>0.40360190405182195</c:v>
                </c:pt>
                <c:pt idx="13">
                  <c:v>-0.15694463968604566</c:v>
                </c:pt>
                <c:pt idx="14">
                  <c:v>0.35850518285932509</c:v>
                </c:pt>
                <c:pt idx="15">
                  <c:v>0.34046649438232635</c:v>
                </c:pt>
                <c:pt idx="16">
                  <c:v>6.4702894632642227E-2</c:v>
                </c:pt>
                <c:pt idx="17">
                  <c:v>0.75287048858585237</c:v>
                </c:pt>
                <c:pt idx="18">
                  <c:v>-0.4347846734391112</c:v>
                </c:pt>
                <c:pt idx="19">
                  <c:v>0.1956767787022109</c:v>
                </c:pt>
                <c:pt idx="20">
                  <c:v>0.17763809022521215</c:v>
                </c:pt>
                <c:pt idx="21">
                  <c:v>0.43536300149789753</c:v>
                </c:pt>
                <c:pt idx="22">
                  <c:v>0.67643816785238542</c:v>
                </c:pt>
                <c:pt idx="23">
                  <c:v>0.4006745681027013</c:v>
                </c:pt>
                <c:pt idx="24">
                  <c:v>0.65839947937538668</c:v>
                </c:pt>
                <c:pt idx="25">
                  <c:v>0.9161243906480685</c:v>
                </c:pt>
                <c:pt idx="26">
                  <c:v>0.68995070147089166</c:v>
                </c:pt>
                <c:pt idx="27">
                  <c:v>0.66289266875539354</c:v>
                </c:pt>
                <c:pt idx="28">
                  <c:v>-4.1156696064781784E-2</c:v>
                </c:pt>
                <c:pt idx="29">
                  <c:v>0.46524313654305161</c:v>
                </c:pt>
                <c:pt idx="30">
                  <c:v>0.17005190475757104</c:v>
                </c:pt>
                <c:pt idx="31">
                  <c:v>0.45622379230455223</c:v>
                </c:pt>
                <c:pt idx="32">
                  <c:v>0.46524313654305161</c:v>
                </c:pt>
                <c:pt idx="33">
                  <c:v>0.45622379230455223</c:v>
                </c:pt>
                <c:pt idx="34">
                  <c:v>3.0998057843213189E-2</c:v>
                </c:pt>
                <c:pt idx="35">
                  <c:v>0.25264559216190463</c:v>
                </c:pt>
                <c:pt idx="36">
                  <c:v>-6.8214728780276346E-2</c:v>
                </c:pt>
                <c:pt idx="37">
                  <c:v>1.3103447714386149</c:v>
                </c:pt>
                <c:pt idx="38">
                  <c:v>0.50839564076658306</c:v>
                </c:pt>
                <c:pt idx="39">
                  <c:v>0.51959295590944166</c:v>
                </c:pt>
                <c:pt idx="40">
                  <c:v>1.8048003051326589E-2</c:v>
                </c:pt>
                <c:pt idx="41">
                  <c:v>9.0286588128307699E-3</c:v>
                </c:pt>
                <c:pt idx="42">
                  <c:v>-3.6068062379669641E-2</c:v>
                </c:pt>
                <c:pt idx="43">
                  <c:v>0.4369902975089488</c:v>
                </c:pt>
                <c:pt idx="44">
                  <c:v>-0.90565020672023167</c:v>
                </c:pt>
                <c:pt idx="45">
                  <c:v>0.46721504280451853</c:v>
                </c:pt>
                <c:pt idx="46">
                  <c:v>-7.5292812456350333E-2</c:v>
                </c:pt>
                <c:pt idx="47">
                  <c:v>0.54667277681253523</c:v>
                </c:pt>
                <c:pt idx="48">
                  <c:v>0.27090917706285111</c:v>
                </c:pt>
                <c:pt idx="49">
                  <c:v>0.26188983282435174</c:v>
                </c:pt>
                <c:pt idx="50">
                  <c:v>0.243851144347353</c:v>
                </c:pt>
                <c:pt idx="51">
                  <c:v>-0.57442031066319998</c:v>
                </c:pt>
                <c:pt idx="52">
                  <c:v>0.43690925866756203</c:v>
                </c:pt>
                <c:pt idx="53">
                  <c:v>-0.49992251787101694</c:v>
                </c:pt>
                <c:pt idx="54">
                  <c:v>-7.1213388999705529E-2</c:v>
                </c:pt>
                <c:pt idx="55">
                  <c:v>-8.9252077476704272E-2</c:v>
                </c:pt>
                <c:pt idx="56">
                  <c:v>5.2937722833966916E-2</c:v>
                </c:pt>
                <c:pt idx="57">
                  <c:v>4.3918378595467544E-2</c:v>
                </c:pt>
                <c:pt idx="58">
                  <c:v>0.30021013109729466</c:v>
                </c:pt>
                <c:pt idx="59">
                  <c:v>0.184371794333682</c:v>
                </c:pt>
                <c:pt idx="60">
                  <c:v>-0.21624948641811415</c:v>
                </c:pt>
                <c:pt idx="61">
                  <c:v>0.80802955296296375</c:v>
                </c:pt>
                <c:pt idx="62">
                  <c:v>0.79901020872446438</c:v>
                </c:pt>
                <c:pt idx="63">
                  <c:v>-0.22029637512260081</c:v>
                </c:pt>
                <c:pt idx="64">
                  <c:v>-4.3776207695447766E-2</c:v>
                </c:pt>
                <c:pt idx="65">
                  <c:v>-5.2795551933947138E-2</c:v>
                </c:pt>
                <c:pt idx="66">
                  <c:v>-4.3776207695447766E-2</c:v>
                </c:pt>
                <c:pt idx="67">
                  <c:v>-7.0834240410945881E-2</c:v>
                </c:pt>
                <c:pt idx="68">
                  <c:v>0.21394870357723761</c:v>
                </c:pt>
                <c:pt idx="69">
                  <c:v>-7.9853584649445253E-2</c:v>
                </c:pt>
                <c:pt idx="70">
                  <c:v>0.51216125328942397</c:v>
                </c:pt>
                <c:pt idx="71">
                  <c:v>0.29317858475476655</c:v>
                </c:pt>
                <c:pt idx="72">
                  <c:v>0.2581747448254994</c:v>
                </c:pt>
                <c:pt idx="73">
                  <c:v>-0.40979724304067844</c:v>
                </c:pt>
                <c:pt idx="74">
                  <c:v>0.29172907090734057</c:v>
                </c:pt>
                <c:pt idx="75">
                  <c:v>0.52791430163639319</c:v>
                </c:pt>
                <c:pt idx="76">
                  <c:v>0.2403679884349792</c:v>
                </c:pt>
                <c:pt idx="77">
                  <c:v>3.6759142593290051E-2</c:v>
                </c:pt>
                <c:pt idx="78">
                  <c:v>0.27018939036370782</c:v>
                </c:pt>
                <c:pt idx="79">
                  <c:v>0.54263356243931149</c:v>
                </c:pt>
                <c:pt idx="80">
                  <c:v>-1.7912981298554342E-2</c:v>
                </c:pt>
                <c:pt idx="81">
                  <c:v>-4.4971014014052457E-2</c:v>
                </c:pt>
                <c:pt idx="82">
                  <c:v>0.1947152087816324</c:v>
                </c:pt>
                <c:pt idx="83">
                  <c:v>-8.1048390968049944E-2</c:v>
                </c:pt>
                <c:pt idx="84">
                  <c:v>0.13575630666225003</c:v>
                </c:pt>
                <c:pt idx="85">
                  <c:v>0.12673696242375065</c:v>
                </c:pt>
                <c:pt idx="86">
                  <c:v>-0.14902663732593524</c:v>
                </c:pt>
                <c:pt idx="87">
                  <c:v>5.3231977639400796E-2</c:v>
                </c:pt>
                <c:pt idx="88">
                  <c:v>-0.21105213446015014</c:v>
                </c:pt>
                <c:pt idx="89">
                  <c:v>0.37116496263245935</c:v>
                </c:pt>
                <c:pt idx="90">
                  <c:v>0.21456480967441394</c:v>
                </c:pt>
                <c:pt idx="91">
                  <c:v>6.8343330167280669E-2</c:v>
                </c:pt>
                <c:pt idx="92">
                  <c:v>4.1285297451782554E-2</c:v>
                </c:pt>
                <c:pt idx="93">
                  <c:v>1.422726473628444E-2</c:v>
                </c:pt>
                <c:pt idx="94">
                  <c:v>-8.1129429809436715E-2</c:v>
                </c:pt>
                <c:pt idx="95">
                  <c:v>-9.0148774047936087E-2</c:v>
                </c:pt>
                <c:pt idx="96">
                  <c:v>-0.59827142171520364</c:v>
                </c:pt>
                <c:pt idx="97">
                  <c:v>-0.43146654242993066</c:v>
                </c:pt>
                <c:pt idx="98">
                  <c:v>-0.17374163115724528</c:v>
                </c:pt>
                <c:pt idx="99">
                  <c:v>8.6382018644279412E-2</c:v>
                </c:pt>
                <c:pt idx="100">
                  <c:v>0.31704889720146312</c:v>
                </c:pt>
                <c:pt idx="101">
                  <c:v>-0.34268623838181611</c:v>
                </c:pt>
                <c:pt idx="102">
                  <c:v>-9.7421108448919824E-2</c:v>
                </c:pt>
                <c:pt idx="103">
                  <c:v>0.15005571236231496</c:v>
                </c:pt>
                <c:pt idx="104">
                  <c:v>0.25687470488742825</c:v>
                </c:pt>
                <c:pt idx="105">
                  <c:v>0.53263830463711237</c:v>
                </c:pt>
                <c:pt idx="106">
                  <c:v>0.90087111455316204</c:v>
                </c:pt>
                <c:pt idx="107">
                  <c:v>0.40784119392362861</c:v>
                </c:pt>
                <c:pt idx="108">
                  <c:v>0.34759117540476758</c:v>
                </c:pt>
                <c:pt idx="109">
                  <c:v>0.32955248692776884</c:v>
                </c:pt>
                <c:pt idx="110">
                  <c:v>-0.19925158485416006</c:v>
                </c:pt>
                <c:pt idx="111">
                  <c:v>0.64884127208511622</c:v>
                </c:pt>
                <c:pt idx="112">
                  <c:v>0.28682437989617071</c:v>
                </c:pt>
                <c:pt idx="113">
                  <c:v>-0.16183236327840689</c:v>
                </c:pt>
                <c:pt idx="114">
                  <c:v>0.58846084537425725</c:v>
                </c:pt>
                <c:pt idx="115">
                  <c:v>0.51455251722306983</c:v>
                </c:pt>
                <c:pt idx="116">
                  <c:v>0.34935616336776576</c:v>
                </c:pt>
                <c:pt idx="117">
                  <c:v>5.5553875141082898E-2</c:v>
                </c:pt>
                <c:pt idx="118">
                  <c:v>-0.23824841308559819</c:v>
                </c:pt>
                <c:pt idx="119">
                  <c:v>-0.46949683243197882</c:v>
                </c:pt>
                <c:pt idx="120">
                  <c:v>5.4972334351891305E-2</c:v>
                </c:pt>
                <c:pt idx="121">
                  <c:v>0.23878891747338749</c:v>
                </c:pt>
                <c:pt idx="122">
                  <c:v>5.8951532734923262E-2</c:v>
                </c:pt>
                <c:pt idx="123">
                  <c:v>0.52028528984929601</c:v>
                </c:pt>
                <c:pt idx="124">
                  <c:v>-0.23313003731037263</c:v>
                </c:pt>
                <c:pt idx="125">
                  <c:v>-0.242149381548872</c:v>
                </c:pt>
                <c:pt idx="126">
                  <c:v>-0.43966974814930282</c:v>
                </c:pt>
                <c:pt idx="127">
                  <c:v>-0.26920741426437012</c:v>
                </c:pt>
                <c:pt idx="128">
                  <c:v>-0.86165482740612376</c:v>
                </c:pt>
                <c:pt idx="129">
                  <c:v>-0.33718566062225186</c:v>
                </c:pt>
                <c:pt idx="130">
                  <c:v>-0.28724610274136886</c:v>
                </c:pt>
                <c:pt idx="131">
                  <c:v>-0.62196860461043713</c:v>
                </c:pt>
                <c:pt idx="132">
                  <c:v>-0.4406760140712187</c:v>
                </c:pt>
                <c:pt idx="133">
                  <c:v>-0.18295110279853688</c:v>
                </c:pt>
                <c:pt idx="134">
                  <c:v>-0.60818746252493483</c:v>
                </c:pt>
                <c:pt idx="135">
                  <c:v>-0.16491241432153814</c:v>
                </c:pt>
                <c:pt idx="136">
                  <c:v>-0.4406760140712187</c:v>
                </c:pt>
                <c:pt idx="137">
                  <c:v>-0.5745530393118301</c:v>
                </c:pt>
                <c:pt idx="138">
                  <c:v>3.263830463711237E-2</c:v>
                </c:pt>
                <c:pt idx="139">
                  <c:v>-2.1113964703655341E-2</c:v>
                </c:pt>
                <c:pt idx="140">
                  <c:v>-7.5230030134651571E-2</c:v>
                </c:pt>
                <c:pt idx="141">
                  <c:v>-8.4249374373150943E-2</c:v>
                </c:pt>
                <c:pt idx="142">
                  <c:v>0.5834359702275087</c:v>
                </c:pt>
                <c:pt idx="143">
                  <c:v>-0.10731210340273556</c:v>
                </c:pt>
                <c:pt idx="144">
                  <c:v>0.15041280786994804</c:v>
                </c:pt>
                <c:pt idx="145">
                  <c:v>9.1453905750563891E-2</c:v>
                </c:pt>
                <c:pt idx="146">
                  <c:v>0.34917881702324749</c:v>
                </c:pt>
                <c:pt idx="147">
                  <c:v>0.33114012854624875</c:v>
                </c:pt>
                <c:pt idx="148">
                  <c:v>0.32212078430774937</c:v>
                </c:pt>
                <c:pt idx="149">
                  <c:v>0.30408209583075063</c:v>
                </c:pt>
                <c:pt idx="150">
                  <c:v>0.29506275159225126</c:v>
                </c:pt>
                <c:pt idx="151">
                  <c:v>0.28604340735375189</c:v>
                </c:pt>
                <c:pt idx="152">
                  <c:v>0.27702406311525252</c:v>
                </c:pt>
                <c:pt idx="153">
                  <c:v>-0.20652489002622865</c:v>
                </c:pt>
                <c:pt idx="154">
                  <c:v>0.15618057671894903</c:v>
                </c:pt>
                <c:pt idx="155">
                  <c:v>0.14716123248044966</c:v>
                </c:pt>
                <c:pt idx="156">
                  <c:v>-0.55418677097920543</c:v>
                </c:pt>
                <c:pt idx="157">
                  <c:v>-0.57280700024539932</c:v>
                </c:pt>
                <c:pt idx="158">
                  <c:v>-0.43542678062041773</c:v>
                </c:pt>
                <c:pt idx="159">
                  <c:v>-0.25957634197108881</c:v>
                </c:pt>
                <c:pt idx="160">
                  <c:v>-0.10814822968533733</c:v>
                </c:pt>
                <c:pt idx="161">
                  <c:v>0.19873553091685991</c:v>
                </c:pt>
                <c:pt idx="162">
                  <c:v>-0.28481342222462303</c:v>
                </c:pt>
                <c:pt idx="163">
                  <c:v>0.18069684243986117</c:v>
                </c:pt>
                <c:pt idx="164">
                  <c:v>0.15363880972436306</c:v>
                </c:pt>
                <c:pt idx="165">
                  <c:v>-0.5622153822102387</c:v>
                </c:pt>
                <c:pt idx="166">
                  <c:v>-0.58927341492573682</c:v>
                </c:pt>
                <c:pt idx="167">
                  <c:v>-0.11474380602275502</c:v>
                </c:pt>
                <c:pt idx="168">
                  <c:v>-0.63437013611823367</c:v>
                </c:pt>
                <c:pt idx="169">
                  <c:v>-0.18689855993075</c:v>
                </c:pt>
                <c:pt idx="170">
                  <c:v>-0.23199528112324685</c:v>
                </c:pt>
                <c:pt idx="171">
                  <c:v>-0.55476831176840058</c:v>
                </c:pt>
                <c:pt idx="172">
                  <c:v>-0.45530610846777542</c:v>
                </c:pt>
                <c:pt idx="173">
                  <c:v>3.73810426985699E-3</c:v>
                </c:pt>
                <c:pt idx="174">
                  <c:v>-0.32578073480405223</c:v>
                </c:pt>
                <c:pt idx="175">
                  <c:v>-0.3348000790425516</c:v>
                </c:pt>
                <c:pt idx="176">
                  <c:v>-0.36185811175804972</c:v>
                </c:pt>
                <c:pt idx="177">
                  <c:v>-0.6171675739238367</c:v>
                </c:pt>
                <c:pt idx="178">
                  <c:v>0.82295192617637092</c:v>
                </c:pt>
                <c:pt idx="179">
                  <c:v>-0.28322578060614134</c:v>
                </c:pt>
                <c:pt idx="180">
                  <c:v>-0.63979968241209129</c:v>
                </c:pt>
                <c:pt idx="181">
                  <c:v>-0.83969716794731575</c:v>
                </c:pt>
                <c:pt idx="182">
                  <c:v>-1.0637876560069</c:v>
                </c:pt>
                <c:pt idx="183">
                  <c:v>-0.4458704925133059</c:v>
                </c:pt>
                <c:pt idx="184">
                  <c:v>-0.95493375704394268</c:v>
                </c:pt>
                <c:pt idx="185">
                  <c:v>-0.96395310128244205</c:v>
                </c:pt>
                <c:pt idx="186">
                  <c:v>-1.0052761204769016</c:v>
                </c:pt>
                <c:pt idx="187">
                  <c:v>-1.0590364792928693</c:v>
                </c:pt>
                <c:pt idx="188">
                  <c:v>-1.0680558235313686</c:v>
                </c:pt>
                <c:pt idx="189">
                  <c:v>-2.0086860263847122</c:v>
                </c:pt>
                <c:pt idx="190">
                  <c:v>-2.4042733846304358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63-8545-9911-F7AFADE47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128800"/>
        <c:axId val="1254130448"/>
      </c:scatterChart>
      <c:valAx>
        <c:axId val="125412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Producer:Esporão S.A.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4130448"/>
        <c:crosses val="autoZero"/>
        <c:crossBetween val="midCat"/>
      </c:valAx>
      <c:valAx>
        <c:axId val="1254130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41288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11" Type="http://schemas.openxmlformats.org/officeDocument/2006/relationships/chart" Target="../charts/chart40.xml"/><Relationship Id="rId5" Type="http://schemas.openxmlformats.org/officeDocument/2006/relationships/chart" Target="../charts/chart34.xml"/><Relationship Id="rId10" Type="http://schemas.openxmlformats.org/officeDocument/2006/relationships/chart" Target="../charts/chart39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10" Type="http://schemas.openxmlformats.org/officeDocument/2006/relationships/chart" Target="../charts/chart50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8.xml"/><Relationship Id="rId3" Type="http://schemas.openxmlformats.org/officeDocument/2006/relationships/chart" Target="../charts/chart53.xml"/><Relationship Id="rId7" Type="http://schemas.openxmlformats.org/officeDocument/2006/relationships/chart" Target="../charts/chart57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5" Type="http://schemas.openxmlformats.org/officeDocument/2006/relationships/chart" Target="../charts/chart55.xml"/><Relationship Id="rId4" Type="http://schemas.openxmlformats.org/officeDocument/2006/relationships/chart" Target="../charts/chart54.xml"/><Relationship Id="rId9" Type="http://schemas.openxmlformats.org/officeDocument/2006/relationships/chart" Target="../charts/chart5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7.xml"/><Relationship Id="rId3" Type="http://schemas.openxmlformats.org/officeDocument/2006/relationships/chart" Target="../charts/chart62.xml"/><Relationship Id="rId7" Type="http://schemas.openxmlformats.org/officeDocument/2006/relationships/chart" Target="../charts/chart66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6" Type="http://schemas.openxmlformats.org/officeDocument/2006/relationships/chart" Target="../charts/chart65.xml"/><Relationship Id="rId5" Type="http://schemas.openxmlformats.org/officeDocument/2006/relationships/chart" Target="../charts/chart64.xml"/><Relationship Id="rId4" Type="http://schemas.openxmlformats.org/officeDocument/2006/relationships/chart" Target="../charts/chart6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5.xml"/><Relationship Id="rId3" Type="http://schemas.openxmlformats.org/officeDocument/2006/relationships/chart" Target="../charts/chart70.xml"/><Relationship Id="rId7" Type="http://schemas.openxmlformats.org/officeDocument/2006/relationships/chart" Target="../charts/chart74.xml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6" Type="http://schemas.openxmlformats.org/officeDocument/2006/relationships/chart" Target="../charts/chart73.xml"/><Relationship Id="rId5" Type="http://schemas.openxmlformats.org/officeDocument/2006/relationships/chart" Target="../charts/chart72.xml"/><Relationship Id="rId4" Type="http://schemas.openxmlformats.org/officeDocument/2006/relationships/chart" Target="../charts/chart71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3.xml"/><Relationship Id="rId3" Type="http://schemas.openxmlformats.org/officeDocument/2006/relationships/chart" Target="../charts/chart78.xml"/><Relationship Id="rId7" Type="http://schemas.openxmlformats.org/officeDocument/2006/relationships/chart" Target="../charts/chart82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Relationship Id="rId6" Type="http://schemas.openxmlformats.org/officeDocument/2006/relationships/chart" Target="../charts/chart81.xml"/><Relationship Id="rId5" Type="http://schemas.openxmlformats.org/officeDocument/2006/relationships/chart" Target="../charts/chart80.xml"/><Relationship Id="rId4" Type="http://schemas.openxmlformats.org/officeDocument/2006/relationships/chart" Target="../charts/chart7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B5129F-88E9-794F-8BF2-4A2FFA74B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3</xdr:row>
      <xdr:rowOff>63500</xdr:rowOff>
    </xdr:from>
    <xdr:to>
      <xdr:col>16</xdr:col>
      <xdr:colOff>279400</xdr:colOff>
      <xdr:row>13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56C433-6E77-D047-A261-10DF4B2A9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279400</xdr:colOff>
      <xdr:row>5</xdr:row>
      <xdr:rowOff>63500</xdr:rowOff>
    </xdr:from>
    <xdr:to>
      <xdr:col>17</xdr:col>
      <xdr:colOff>279400</xdr:colOff>
      <xdr:row>15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FC0AFB-F651-B846-A210-E0C18C209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279400</xdr:colOff>
      <xdr:row>7</xdr:row>
      <xdr:rowOff>63500</xdr:rowOff>
    </xdr:from>
    <xdr:to>
      <xdr:col>18</xdr:col>
      <xdr:colOff>279400</xdr:colOff>
      <xdr:row>17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C04D53-D1BA-574F-8124-EEE0B5DF2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279400</xdr:colOff>
      <xdr:row>9</xdr:row>
      <xdr:rowOff>63500</xdr:rowOff>
    </xdr:from>
    <xdr:to>
      <xdr:col>19</xdr:col>
      <xdr:colOff>279400</xdr:colOff>
      <xdr:row>19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123E69-5051-E343-82B4-ECCBC5535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279400</xdr:colOff>
      <xdr:row>11</xdr:row>
      <xdr:rowOff>63500</xdr:rowOff>
    </xdr:from>
    <xdr:to>
      <xdr:col>20</xdr:col>
      <xdr:colOff>279400</xdr:colOff>
      <xdr:row>21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808C26-DF2F-FD49-8E10-5BBD9826E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279400</xdr:colOff>
      <xdr:row>13</xdr:row>
      <xdr:rowOff>63500</xdr:rowOff>
    </xdr:from>
    <xdr:to>
      <xdr:col>21</xdr:col>
      <xdr:colOff>279400</xdr:colOff>
      <xdr:row>23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1AC4D75-437A-2C47-8E5F-F20388549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279400</xdr:colOff>
      <xdr:row>15</xdr:row>
      <xdr:rowOff>50800</xdr:rowOff>
    </xdr:from>
    <xdr:to>
      <xdr:col>22</xdr:col>
      <xdr:colOff>279400</xdr:colOff>
      <xdr:row>25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B0837B-32F4-454B-8937-DAFE60647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279400</xdr:colOff>
      <xdr:row>17</xdr:row>
      <xdr:rowOff>63500</xdr:rowOff>
    </xdr:from>
    <xdr:to>
      <xdr:col>23</xdr:col>
      <xdr:colOff>279400</xdr:colOff>
      <xdr:row>27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EC4872A-76AE-644D-BCFD-EBEA10AAB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279400</xdr:colOff>
      <xdr:row>19</xdr:row>
      <xdr:rowOff>63500</xdr:rowOff>
    </xdr:from>
    <xdr:to>
      <xdr:col>24</xdr:col>
      <xdr:colOff>279400</xdr:colOff>
      <xdr:row>29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89261C0-7262-6842-879C-8066AE10C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279400</xdr:colOff>
      <xdr:row>21</xdr:row>
      <xdr:rowOff>63500</xdr:rowOff>
    </xdr:from>
    <xdr:to>
      <xdr:col>25</xdr:col>
      <xdr:colOff>279400</xdr:colOff>
      <xdr:row>31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61E978E-FB28-714C-8394-24BAC71FB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279400</xdr:colOff>
      <xdr:row>23</xdr:row>
      <xdr:rowOff>63500</xdr:rowOff>
    </xdr:from>
    <xdr:to>
      <xdr:col>26</xdr:col>
      <xdr:colOff>279400</xdr:colOff>
      <xdr:row>33</xdr:row>
      <xdr:rowOff>50800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4037740-37BD-EC43-BB21-22B77BFC9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279400</xdr:colOff>
      <xdr:row>25</xdr:row>
      <xdr:rowOff>63500</xdr:rowOff>
    </xdr:from>
    <xdr:to>
      <xdr:col>27</xdr:col>
      <xdr:colOff>279400</xdr:colOff>
      <xdr:row>35</xdr:row>
      <xdr:rowOff>63500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3F2E8EB-D3EE-414C-BFD7-903A616B0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279400</xdr:colOff>
      <xdr:row>27</xdr:row>
      <xdr:rowOff>63500</xdr:rowOff>
    </xdr:from>
    <xdr:to>
      <xdr:col>28</xdr:col>
      <xdr:colOff>279400</xdr:colOff>
      <xdr:row>37</xdr:row>
      <xdr:rowOff>63500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F1CCF63-B65C-AD4C-969C-E5D0B561E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279400</xdr:colOff>
      <xdr:row>29</xdr:row>
      <xdr:rowOff>63500</xdr:rowOff>
    </xdr:from>
    <xdr:to>
      <xdr:col>29</xdr:col>
      <xdr:colOff>279400</xdr:colOff>
      <xdr:row>39</xdr:row>
      <xdr:rowOff>63500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9618717-37BE-154E-82DC-F0E44E7F6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279400</xdr:colOff>
      <xdr:row>31</xdr:row>
      <xdr:rowOff>63500</xdr:rowOff>
    </xdr:from>
    <xdr:to>
      <xdr:col>30</xdr:col>
      <xdr:colOff>279400</xdr:colOff>
      <xdr:row>41</xdr:row>
      <xdr:rowOff>63500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94D83AD-D3A3-0B4D-9ABD-C7F3EBB38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279400</xdr:colOff>
      <xdr:row>33</xdr:row>
      <xdr:rowOff>50800</xdr:rowOff>
    </xdr:from>
    <xdr:to>
      <xdr:col>31</xdr:col>
      <xdr:colOff>279400</xdr:colOff>
      <xdr:row>43</xdr:row>
      <xdr:rowOff>63500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350F5DD-928C-CD43-92EA-DE0DDF8F5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393700</xdr:colOff>
      <xdr:row>1</xdr:row>
      <xdr:rowOff>76200</xdr:rowOff>
    </xdr:from>
    <xdr:to>
      <xdr:col>6</xdr:col>
      <xdr:colOff>266700</xdr:colOff>
      <xdr:row>3</xdr:row>
      <xdr:rowOff>152400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F726AD68-4AF7-DA40-9D48-13A5010D27B3}"/>
            </a:ext>
          </a:extLst>
        </xdr:cNvPr>
        <xdr:cNvSpPr txBox="1"/>
      </xdr:nvSpPr>
      <xdr:spPr>
        <a:xfrm>
          <a:off x="2946400" y="279400"/>
          <a:ext cx="3175000" cy="49530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u="sng"/>
            <a:t>Model 1</a:t>
          </a:r>
          <a:r>
            <a:rPr lang="en-GB" sz="1200"/>
            <a:t>:</a:t>
          </a:r>
        </a:p>
        <a:p>
          <a:r>
            <a:rPr lang="en-GB" sz="1200"/>
            <a:t>Removed all non-numerical data from variables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E9A9FA-762D-C04E-AA6D-BC73DB0DC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3</xdr:row>
      <xdr:rowOff>63500</xdr:rowOff>
    </xdr:from>
    <xdr:to>
      <xdr:col>16</xdr:col>
      <xdr:colOff>279400</xdr:colOff>
      <xdr:row>13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EC2A9E-0E21-724C-8E83-53C711817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279400</xdr:colOff>
      <xdr:row>5</xdr:row>
      <xdr:rowOff>63500</xdr:rowOff>
    </xdr:from>
    <xdr:to>
      <xdr:col>17</xdr:col>
      <xdr:colOff>279400</xdr:colOff>
      <xdr:row>15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1740F4-B92F-0043-B3E5-B8D8BBD16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279400</xdr:colOff>
      <xdr:row>7</xdr:row>
      <xdr:rowOff>63500</xdr:rowOff>
    </xdr:from>
    <xdr:to>
      <xdr:col>18</xdr:col>
      <xdr:colOff>279400</xdr:colOff>
      <xdr:row>17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57F097-3C79-6543-AE56-15ABF7327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279400</xdr:colOff>
      <xdr:row>9</xdr:row>
      <xdr:rowOff>63500</xdr:rowOff>
    </xdr:from>
    <xdr:to>
      <xdr:col>19</xdr:col>
      <xdr:colOff>279400</xdr:colOff>
      <xdr:row>19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2639F6-E18E-5F43-A69E-5EDF504C2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279400</xdr:colOff>
      <xdr:row>11</xdr:row>
      <xdr:rowOff>63500</xdr:rowOff>
    </xdr:from>
    <xdr:to>
      <xdr:col>20</xdr:col>
      <xdr:colOff>279400</xdr:colOff>
      <xdr:row>21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A4FB2B-3069-8542-87C6-EDCE371D7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279400</xdr:colOff>
      <xdr:row>13</xdr:row>
      <xdr:rowOff>63500</xdr:rowOff>
    </xdr:from>
    <xdr:to>
      <xdr:col>21</xdr:col>
      <xdr:colOff>279400</xdr:colOff>
      <xdr:row>23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D7C8838-8C3E-094F-A87E-C94FB3932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279400</xdr:colOff>
      <xdr:row>15</xdr:row>
      <xdr:rowOff>50800</xdr:rowOff>
    </xdr:from>
    <xdr:to>
      <xdr:col>22</xdr:col>
      <xdr:colOff>279400</xdr:colOff>
      <xdr:row>25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054B82-08B1-5C40-AFD4-4B4ABF41A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279400</xdr:colOff>
      <xdr:row>17</xdr:row>
      <xdr:rowOff>63500</xdr:rowOff>
    </xdr:from>
    <xdr:to>
      <xdr:col>23</xdr:col>
      <xdr:colOff>279400</xdr:colOff>
      <xdr:row>27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7903D5A-D01A-B149-866C-69B9533BD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279400</xdr:colOff>
      <xdr:row>19</xdr:row>
      <xdr:rowOff>63500</xdr:rowOff>
    </xdr:from>
    <xdr:to>
      <xdr:col>24</xdr:col>
      <xdr:colOff>279400</xdr:colOff>
      <xdr:row>29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5888572-062F-244A-BDBC-E0E6B14AC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279400</xdr:colOff>
      <xdr:row>21</xdr:row>
      <xdr:rowOff>63500</xdr:rowOff>
    </xdr:from>
    <xdr:to>
      <xdr:col>25</xdr:col>
      <xdr:colOff>279400</xdr:colOff>
      <xdr:row>31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6BC3EEF-2FC1-1542-8F86-9EE4B1728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279400</xdr:colOff>
      <xdr:row>23</xdr:row>
      <xdr:rowOff>63500</xdr:rowOff>
    </xdr:from>
    <xdr:to>
      <xdr:col>26</xdr:col>
      <xdr:colOff>279400</xdr:colOff>
      <xdr:row>33</xdr:row>
      <xdr:rowOff>50800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F3A0EBC-2F03-E74E-BA15-0EAE23F97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330200</xdr:colOff>
      <xdr:row>1</xdr:row>
      <xdr:rowOff>12700</xdr:rowOff>
    </xdr:from>
    <xdr:to>
      <xdr:col>6</xdr:col>
      <xdr:colOff>774700</xdr:colOff>
      <xdr:row>3</xdr:row>
      <xdr:rowOff>101600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D2A9FA9-450D-9F47-AEE3-875AEBFC9E9A}"/>
            </a:ext>
          </a:extLst>
        </xdr:cNvPr>
        <xdr:cNvSpPr txBox="1"/>
      </xdr:nvSpPr>
      <xdr:spPr>
        <a:xfrm>
          <a:off x="2311400" y="215900"/>
          <a:ext cx="3746500" cy="50800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u="sng"/>
            <a:t>Model 2</a:t>
          </a:r>
          <a:r>
            <a:rPr lang="en-GB" sz="1200"/>
            <a:t>:</a:t>
          </a:r>
        </a:p>
        <a:p>
          <a:r>
            <a:rPr lang="en-GB" sz="1200"/>
            <a:t>Removed </a:t>
          </a:r>
          <a:r>
            <a:rPr lang="en-GB" sz="1200" i="1"/>
            <a:t>Judge</a:t>
          </a:r>
          <a:r>
            <a:rPr lang="en-GB" sz="1200"/>
            <a:t> variables and erroneous </a:t>
          </a:r>
          <a:r>
            <a:rPr lang="en-GB" sz="1200" i="1"/>
            <a:t>Region</a:t>
          </a:r>
          <a:r>
            <a:rPr lang="en-GB" sz="1200"/>
            <a:t> variable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7C1C7E-6A62-7E49-B51A-0EADD9931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3</xdr:row>
      <xdr:rowOff>63500</xdr:rowOff>
    </xdr:from>
    <xdr:to>
      <xdr:col>16</xdr:col>
      <xdr:colOff>279400</xdr:colOff>
      <xdr:row>13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A32255-E6B4-FE41-98D1-7B7713E16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279400</xdr:colOff>
      <xdr:row>5</xdr:row>
      <xdr:rowOff>63500</xdr:rowOff>
    </xdr:from>
    <xdr:to>
      <xdr:col>17</xdr:col>
      <xdr:colOff>279400</xdr:colOff>
      <xdr:row>15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203098-7B29-7441-938F-453B123AB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279400</xdr:colOff>
      <xdr:row>7</xdr:row>
      <xdr:rowOff>63500</xdr:rowOff>
    </xdr:from>
    <xdr:to>
      <xdr:col>18</xdr:col>
      <xdr:colOff>279400</xdr:colOff>
      <xdr:row>17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CC75B6-C825-2C49-8D67-C6C767E67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279400</xdr:colOff>
      <xdr:row>9</xdr:row>
      <xdr:rowOff>63500</xdr:rowOff>
    </xdr:from>
    <xdr:to>
      <xdr:col>19</xdr:col>
      <xdr:colOff>279400</xdr:colOff>
      <xdr:row>19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B52E40-D9F3-4A44-80EF-C79BD9F0A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279400</xdr:colOff>
      <xdr:row>11</xdr:row>
      <xdr:rowOff>63500</xdr:rowOff>
    </xdr:from>
    <xdr:to>
      <xdr:col>20</xdr:col>
      <xdr:colOff>279400</xdr:colOff>
      <xdr:row>21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8CDF35-7D6E-7349-BF7E-8305C8635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279400</xdr:colOff>
      <xdr:row>13</xdr:row>
      <xdr:rowOff>63500</xdr:rowOff>
    </xdr:from>
    <xdr:to>
      <xdr:col>21</xdr:col>
      <xdr:colOff>279400</xdr:colOff>
      <xdr:row>23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4668D2C-8EC0-5E46-B1D0-DA8A4BCF4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279400</xdr:colOff>
      <xdr:row>15</xdr:row>
      <xdr:rowOff>50800</xdr:rowOff>
    </xdr:from>
    <xdr:to>
      <xdr:col>22</xdr:col>
      <xdr:colOff>279400</xdr:colOff>
      <xdr:row>25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2F60AD4-0E28-4E4A-9F35-18BD76E3C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279400</xdr:colOff>
      <xdr:row>17</xdr:row>
      <xdr:rowOff>63500</xdr:rowOff>
    </xdr:from>
    <xdr:to>
      <xdr:col>23</xdr:col>
      <xdr:colOff>279400</xdr:colOff>
      <xdr:row>27</xdr:row>
      <xdr:rowOff>50800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B81BF0B-F881-9F47-86A9-D055BA7B7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279400</xdr:colOff>
      <xdr:row>19</xdr:row>
      <xdr:rowOff>63500</xdr:rowOff>
    </xdr:from>
    <xdr:to>
      <xdr:col>24</xdr:col>
      <xdr:colOff>279400</xdr:colOff>
      <xdr:row>29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DD774A8-1293-6144-997F-6EE4D2EE0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279400</xdr:colOff>
      <xdr:row>21</xdr:row>
      <xdr:rowOff>63500</xdr:rowOff>
    </xdr:from>
    <xdr:to>
      <xdr:col>25</xdr:col>
      <xdr:colOff>279400</xdr:colOff>
      <xdr:row>31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71E787F-513D-7042-9709-A919D3DA5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406400</xdr:colOff>
      <xdr:row>1</xdr:row>
      <xdr:rowOff>12700</xdr:rowOff>
    </xdr:from>
    <xdr:to>
      <xdr:col>5</xdr:col>
      <xdr:colOff>584200</xdr:colOff>
      <xdr:row>3</xdr:row>
      <xdr:rowOff>139700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6705999-FCA9-B94E-A91A-D46E0DAE775E}"/>
            </a:ext>
          </a:extLst>
        </xdr:cNvPr>
        <xdr:cNvSpPr txBox="1"/>
      </xdr:nvSpPr>
      <xdr:spPr>
        <a:xfrm>
          <a:off x="2984500" y="215900"/>
          <a:ext cx="2654300" cy="54610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u="sng"/>
            <a:t>Model 3</a:t>
          </a:r>
          <a:r>
            <a:rPr lang="en-GB" sz="1200"/>
            <a:t>:</a:t>
          </a:r>
        </a:p>
        <a:p>
          <a:r>
            <a:rPr lang="en-GB" sz="1200"/>
            <a:t>Removed Color:White from variables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0CA87C-35EE-0143-9024-64B46054A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3</xdr:row>
      <xdr:rowOff>63500</xdr:rowOff>
    </xdr:from>
    <xdr:to>
      <xdr:col>16</xdr:col>
      <xdr:colOff>279400</xdr:colOff>
      <xdr:row>13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D40DF1-2E1F-F345-AD12-313769598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279400</xdr:colOff>
      <xdr:row>5</xdr:row>
      <xdr:rowOff>63500</xdr:rowOff>
    </xdr:from>
    <xdr:to>
      <xdr:col>17</xdr:col>
      <xdr:colOff>279400</xdr:colOff>
      <xdr:row>15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E9726C-23AD-0743-96FB-E9EEF8FE6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279400</xdr:colOff>
      <xdr:row>7</xdr:row>
      <xdr:rowOff>63500</xdr:rowOff>
    </xdr:from>
    <xdr:to>
      <xdr:col>18</xdr:col>
      <xdr:colOff>279400</xdr:colOff>
      <xdr:row>17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A1444D-6B31-6A48-A190-6AFFF0438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279400</xdr:colOff>
      <xdr:row>9</xdr:row>
      <xdr:rowOff>63500</xdr:rowOff>
    </xdr:from>
    <xdr:to>
      <xdr:col>19</xdr:col>
      <xdr:colOff>279400</xdr:colOff>
      <xdr:row>19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C25EC2-61F8-DD4C-9643-692BB654D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279400</xdr:colOff>
      <xdr:row>11</xdr:row>
      <xdr:rowOff>63500</xdr:rowOff>
    </xdr:from>
    <xdr:to>
      <xdr:col>20</xdr:col>
      <xdr:colOff>279400</xdr:colOff>
      <xdr:row>21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6D969E6-2B29-9342-B0F1-84EC6A3CD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279400</xdr:colOff>
      <xdr:row>13</xdr:row>
      <xdr:rowOff>63500</xdr:rowOff>
    </xdr:from>
    <xdr:to>
      <xdr:col>21</xdr:col>
      <xdr:colOff>279400</xdr:colOff>
      <xdr:row>23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4F7E5D-65A4-4048-B4BF-2ED979AF6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279400</xdr:colOff>
      <xdr:row>15</xdr:row>
      <xdr:rowOff>50800</xdr:rowOff>
    </xdr:from>
    <xdr:to>
      <xdr:col>22</xdr:col>
      <xdr:colOff>279400</xdr:colOff>
      <xdr:row>25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986429D-63F2-C544-8B01-19DE76A97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279400</xdr:colOff>
      <xdr:row>17</xdr:row>
      <xdr:rowOff>63500</xdr:rowOff>
    </xdr:from>
    <xdr:to>
      <xdr:col>23</xdr:col>
      <xdr:colOff>279400</xdr:colOff>
      <xdr:row>27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A5DB7BA-37A1-BE4E-A465-47195BA6F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279400</xdr:colOff>
      <xdr:row>19</xdr:row>
      <xdr:rowOff>63500</xdr:rowOff>
    </xdr:from>
    <xdr:to>
      <xdr:col>24</xdr:col>
      <xdr:colOff>279400</xdr:colOff>
      <xdr:row>29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1620833-07F7-4E4A-9E23-6AFE84785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431800</xdr:colOff>
      <xdr:row>1</xdr:row>
      <xdr:rowOff>38100</xdr:rowOff>
    </xdr:from>
    <xdr:to>
      <xdr:col>6</xdr:col>
      <xdr:colOff>482600</xdr:colOff>
      <xdr:row>3</xdr:row>
      <xdr:rowOff>165100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636473F-E68B-7E4D-ACF9-156EF544E483}"/>
            </a:ext>
          </a:extLst>
        </xdr:cNvPr>
        <xdr:cNvSpPr txBox="1"/>
      </xdr:nvSpPr>
      <xdr:spPr>
        <a:xfrm>
          <a:off x="2463800" y="241300"/>
          <a:ext cx="3352800" cy="54610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0" u="sng"/>
            <a:t>Model</a:t>
          </a:r>
          <a:r>
            <a:rPr lang="en-GB" sz="1200" b="0" u="sng" baseline="0"/>
            <a:t> 4</a:t>
          </a:r>
          <a:r>
            <a:rPr lang="en-GB" sz="1200" b="0" u="none" baseline="0"/>
            <a:t>:</a:t>
          </a:r>
        </a:p>
        <a:p>
          <a:r>
            <a:rPr lang="en-GB" sz="1200" b="0" u="none" baseline="0"/>
            <a:t>Removed </a:t>
          </a:r>
          <a:r>
            <a:rPr lang="en-GB" sz="1200" b="0" i="1" u="none" baseline="0"/>
            <a:t>Region:Regional Alentejo </a:t>
          </a:r>
          <a:r>
            <a:rPr lang="en-GB" sz="1200" b="0" i="0" u="none" baseline="0"/>
            <a:t>from variables</a:t>
          </a:r>
          <a:endParaRPr lang="en-GB" sz="1200" b="0" i="0" u="sng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77C4F4-C9B2-5646-BE92-3A9C39E6C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3</xdr:row>
      <xdr:rowOff>63500</xdr:rowOff>
    </xdr:from>
    <xdr:to>
      <xdr:col>16</xdr:col>
      <xdr:colOff>279400</xdr:colOff>
      <xdr:row>13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96B4D9-E37C-9942-AD99-8685B8CD6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279400</xdr:colOff>
      <xdr:row>5</xdr:row>
      <xdr:rowOff>63500</xdr:rowOff>
    </xdr:from>
    <xdr:to>
      <xdr:col>17</xdr:col>
      <xdr:colOff>279400</xdr:colOff>
      <xdr:row>15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173CFE-0D4F-A442-94EB-7A50A3965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279400</xdr:colOff>
      <xdr:row>7</xdr:row>
      <xdr:rowOff>63500</xdr:rowOff>
    </xdr:from>
    <xdr:to>
      <xdr:col>18</xdr:col>
      <xdr:colOff>279400</xdr:colOff>
      <xdr:row>17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EF6F88-06F6-C14A-A051-2E099E020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279400</xdr:colOff>
      <xdr:row>9</xdr:row>
      <xdr:rowOff>63500</xdr:rowOff>
    </xdr:from>
    <xdr:to>
      <xdr:col>19</xdr:col>
      <xdr:colOff>279400</xdr:colOff>
      <xdr:row>19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B326E4-9AE0-CA48-BC74-C3F1DA3D3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279400</xdr:colOff>
      <xdr:row>11</xdr:row>
      <xdr:rowOff>63500</xdr:rowOff>
    </xdr:from>
    <xdr:to>
      <xdr:col>20</xdr:col>
      <xdr:colOff>279400</xdr:colOff>
      <xdr:row>21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A9FF5A-4F68-0040-B429-7E038FCD6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279400</xdr:colOff>
      <xdr:row>13</xdr:row>
      <xdr:rowOff>63500</xdr:rowOff>
    </xdr:from>
    <xdr:to>
      <xdr:col>21</xdr:col>
      <xdr:colOff>279400</xdr:colOff>
      <xdr:row>23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D021527-B156-C748-9AB8-0806FF420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279400</xdr:colOff>
      <xdr:row>15</xdr:row>
      <xdr:rowOff>50800</xdr:rowOff>
    </xdr:from>
    <xdr:to>
      <xdr:col>22</xdr:col>
      <xdr:colOff>279400</xdr:colOff>
      <xdr:row>25</xdr:row>
      <xdr:rowOff>50800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4553292-A63E-E743-9058-A5B7C1382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279400</xdr:colOff>
      <xdr:row>17</xdr:row>
      <xdr:rowOff>63500</xdr:rowOff>
    </xdr:from>
    <xdr:to>
      <xdr:col>23</xdr:col>
      <xdr:colOff>279400</xdr:colOff>
      <xdr:row>27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3330BD6-2635-EE48-9EE1-681909C02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406400</xdr:colOff>
      <xdr:row>1</xdr:row>
      <xdr:rowOff>0</xdr:rowOff>
    </xdr:from>
    <xdr:to>
      <xdr:col>6</xdr:col>
      <xdr:colOff>76200</xdr:colOff>
      <xdr:row>3</xdr:row>
      <xdr:rowOff>88900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38D2DA2-5B53-B042-8775-5BC0BFD9195D}"/>
            </a:ext>
          </a:extLst>
        </xdr:cNvPr>
        <xdr:cNvSpPr txBox="1"/>
      </xdr:nvSpPr>
      <xdr:spPr>
        <a:xfrm>
          <a:off x="2057400" y="203200"/>
          <a:ext cx="2971800" cy="50800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u="sng"/>
            <a:t>Model</a:t>
          </a:r>
          <a:r>
            <a:rPr lang="en-GB" sz="1200" u="sng" baseline="0"/>
            <a:t> 5</a:t>
          </a:r>
          <a:r>
            <a:rPr lang="en-GB" sz="1200" u="none" baseline="0"/>
            <a:t>:</a:t>
          </a:r>
        </a:p>
        <a:p>
          <a:r>
            <a:rPr lang="en-GB" sz="1200" u="none" baseline="0"/>
            <a:t>Removed </a:t>
          </a:r>
          <a:r>
            <a:rPr lang="en-GB" sz="1200" i="1" u="none" baseline="0"/>
            <a:t>Region:DOC Douro</a:t>
          </a:r>
          <a:r>
            <a:rPr lang="en-GB" sz="1200" i="0" u="none" baseline="0"/>
            <a:t> from variables</a:t>
          </a:r>
          <a:endParaRPr lang="en-GB" sz="1200" u="sng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E671BE-61D0-C146-89B0-40C1DADDF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11</xdr:row>
      <xdr:rowOff>101600</xdr:rowOff>
    </xdr:from>
    <xdr:to>
      <xdr:col>15</xdr:col>
      <xdr:colOff>266700</xdr:colOff>
      <xdr:row>21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F9FCB8-8384-1E4E-8DB5-C0C267DA1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266700</xdr:colOff>
      <xdr:row>21</xdr:row>
      <xdr:rowOff>152400</xdr:rowOff>
    </xdr:from>
    <xdr:to>
      <xdr:col>15</xdr:col>
      <xdr:colOff>266700</xdr:colOff>
      <xdr:row>31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4ED0A7-B2AE-5840-87D6-11549612C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266700</xdr:colOff>
      <xdr:row>32</xdr:row>
      <xdr:rowOff>12700</xdr:rowOff>
    </xdr:from>
    <xdr:to>
      <xdr:col>15</xdr:col>
      <xdr:colOff>266700</xdr:colOff>
      <xdr:row>42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0D6419-9CA4-594A-BAD2-8EE4D6176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266700</xdr:colOff>
      <xdr:row>42</xdr:row>
      <xdr:rowOff>114300</xdr:rowOff>
    </xdr:from>
    <xdr:to>
      <xdr:col>15</xdr:col>
      <xdr:colOff>266700</xdr:colOff>
      <xdr:row>52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03F74F-7134-EF43-A95A-DCB4C1D66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241300</xdr:colOff>
      <xdr:row>54</xdr:row>
      <xdr:rowOff>0</xdr:rowOff>
    </xdr:from>
    <xdr:to>
      <xdr:col>15</xdr:col>
      <xdr:colOff>241300</xdr:colOff>
      <xdr:row>64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1B225F-6BE5-8443-B6AB-5B7D9605C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241300</xdr:colOff>
      <xdr:row>64</xdr:row>
      <xdr:rowOff>63500</xdr:rowOff>
    </xdr:from>
    <xdr:to>
      <xdr:col>15</xdr:col>
      <xdr:colOff>241300</xdr:colOff>
      <xdr:row>74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558CAE9-5982-0642-8075-28B613D89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114300</xdr:colOff>
      <xdr:row>1</xdr:row>
      <xdr:rowOff>177800</xdr:rowOff>
    </xdr:from>
    <xdr:to>
      <xdr:col>22</xdr:col>
      <xdr:colOff>114300</xdr:colOff>
      <xdr:row>24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C6CF668-958C-C74E-A8FA-05C660197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419100</xdr:colOff>
      <xdr:row>1</xdr:row>
      <xdr:rowOff>12700</xdr:rowOff>
    </xdr:from>
    <xdr:to>
      <xdr:col>5</xdr:col>
      <xdr:colOff>0</xdr:colOff>
      <xdr:row>3</xdr:row>
      <xdr:rowOff>63500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D27AED-E551-FB4D-B73A-E9AC28079EB4}"/>
            </a:ext>
          </a:extLst>
        </xdr:cNvPr>
        <xdr:cNvSpPr txBox="1"/>
      </xdr:nvSpPr>
      <xdr:spPr>
        <a:xfrm>
          <a:off x="2882900" y="215900"/>
          <a:ext cx="2057400" cy="46990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u="sng"/>
            <a:t>Model</a:t>
          </a:r>
          <a:r>
            <a:rPr lang="en-GB" sz="1200" u="sng" baseline="0"/>
            <a:t> 6</a:t>
          </a:r>
          <a:r>
            <a:rPr lang="en-GB" sz="1200" u="none" baseline="0"/>
            <a:t>:</a:t>
          </a:r>
        </a:p>
        <a:p>
          <a:r>
            <a:rPr lang="en-GB" sz="1200" u="none" baseline="0"/>
            <a:t>Removed </a:t>
          </a:r>
          <a:r>
            <a:rPr lang="en-GB" sz="1200" i="1" u="none" baseline="0"/>
            <a:t>Year</a:t>
          </a:r>
          <a:r>
            <a:rPr lang="en-GB" sz="1200" i="0" u="none" baseline="0"/>
            <a:t> from variables</a:t>
          </a:r>
          <a:endParaRPr lang="en-GB" sz="1200" u="sng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CCA0BC-BFF9-FD4D-A58F-E01A5F87C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3</xdr:row>
      <xdr:rowOff>63500</xdr:rowOff>
    </xdr:from>
    <xdr:to>
      <xdr:col>16</xdr:col>
      <xdr:colOff>279400</xdr:colOff>
      <xdr:row>13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535291-2E6D-FF49-82C5-9110C35D2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279400</xdr:colOff>
      <xdr:row>5</xdr:row>
      <xdr:rowOff>63500</xdr:rowOff>
    </xdr:from>
    <xdr:to>
      <xdr:col>17</xdr:col>
      <xdr:colOff>279400</xdr:colOff>
      <xdr:row>15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B10E8A-81EF-2E4D-8678-F7E1BC12F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279400</xdr:colOff>
      <xdr:row>7</xdr:row>
      <xdr:rowOff>63500</xdr:rowOff>
    </xdr:from>
    <xdr:to>
      <xdr:col>18</xdr:col>
      <xdr:colOff>279400</xdr:colOff>
      <xdr:row>17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7BABB3-0557-794F-96BA-733B3F524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279400</xdr:colOff>
      <xdr:row>9</xdr:row>
      <xdr:rowOff>63500</xdr:rowOff>
    </xdr:from>
    <xdr:to>
      <xdr:col>19</xdr:col>
      <xdr:colOff>279400</xdr:colOff>
      <xdr:row>19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947253-A4A1-2F42-B83C-10330F8F7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279400</xdr:colOff>
      <xdr:row>11</xdr:row>
      <xdr:rowOff>63500</xdr:rowOff>
    </xdr:from>
    <xdr:to>
      <xdr:col>20</xdr:col>
      <xdr:colOff>279400</xdr:colOff>
      <xdr:row>21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F439C9-A1FE-5046-B0DA-7D3B62B3E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279400</xdr:colOff>
      <xdr:row>13</xdr:row>
      <xdr:rowOff>63500</xdr:rowOff>
    </xdr:from>
    <xdr:to>
      <xdr:col>21</xdr:col>
      <xdr:colOff>279400</xdr:colOff>
      <xdr:row>23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A9D7DA-184C-BF4D-841D-4BEFFF0C9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279400</xdr:colOff>
      <xdr:row>15</xdr:row>
      <xdr:rowOff>50800</xdr:rowOff>
    </xdr:from>
    <xdr:to>
      <xdr:col>22</xdr:col>
      <xdr:colOff>279400</xdr:colOff>
      <xdr:row>35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6C1C9B-C643-F04A-A1FE-A2415AA5A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406400</xdr:colOff>
      <xdr:row>1</xdr:row>
      <xdr:rowOff>12700</xdr:rowOff>
    </xdr:from>
    <xdr:to>
      <xdr:col>6</xdr:col>
      <xdr:colOff>12700</xdr:colOff>
      <xdr:row>5</xdr:row>
      <xdr:rowOff>25400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A76B1A8-7A85-1644-8FF0-989C0A14D2E9}"/>
            </a:ext>
          </a:extLst>
        </xdr:cNvPr>
        <xdr:cNvSpPr txBox="1"/>
      </xdr:nvSpPr>
      <xdr:spPr>
        <a:xfrm>
          <a:off x="2946400" y="215900"/>
          <a:ext cx="2908300" cy="83820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u="sng"/>
            <a:t>Model</a:t>
          </a:r>
          <a:r>
            <a:rPr lang="en-GB" sz="1200" u="sng" baseline="0"/>
            <a:t> 7</a:t>
          </a:r>
          <a:r>
            <a:rPr lang="en-GB" sz="1200" u="none" baseline="0"/>
            <a:t>:</a:t>
          </a:r>
        </a:p>
        <a:p>
          <a:r>
            <a:rPr lang="en-GB" sz="1200" u="none" baseline="0"/>
            <a:t>Transformed dependent variable using a natural log transformation, but as the R^2 value went down, this is not our final model</a:t>
          </a:r>
          <a:endParaRPr lang="en-GB" sz="1200" u="sng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339818-43CC-BE4A-B88D-5251C023B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11</xdr:row>
      <xdr:rowOff>101600</xdr:rowOff>
    </xdr:from>
    <xdr:to>
      <xdr:col>15</xdr:col>
      <xdr:colOff>266700</xdr:colOff>
      <xdr:row>21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E09899-D0BE-8846-9081-046026262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266700</xdr:colOff>
      <xdr:row>21</xdr:row>
      <xdr:rowOff>152400</xdr:rowOff>
    </xdr:from>
    <xdr:to>
      <xdr:col>15</xdr:col>
      <xdr:colOff>266700</xdr:colOff>
      <xdr:row>31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7FFA2B-E9E0-7042-9097-55FA32C91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266700</xdr:colOff>
      <xdr:row>32</xdr:row>
      <xdr:rowOff>12700</xdr:rowOff>
    </xdr:from>
    <xdr:to>
      <xdr:col>15</xdr:col>
      <xdr:colOff>266700</xdr:colOff>
      <xdr:row>42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2E87F8-AB11-E749-B3D8-686C8372D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266700</xdr:colOff>
      <xdr:row>42</xdr:row>
      <xdr:rowOff>114300</xdr:rowOff>
    </xdr:from>
    <xdr:to>
      <xdr:col>15</xdr:col>
      <xdr:colOff>266700</xdr:colOff>
      <xdr:row>52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E5BBC4-4E67-CB41-B630-EEB020071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241300</xdr:colOff>
      <xdr:row>54</xdr:row>
      <xdr:rowOff>0</xdr:rowOff>
    </xdr:from>
    <xdr:to>
      <xdr:col>15</xdr:col>
      <xdr:colOff>241300</xdr:colOff>
      <xdr:row>64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256F8D-BA93-7A49-8188-819D48624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241300</xdr:colOff>
      <xdr:row>64</xdr:row>
      <xdr:rowOff>63500</xdr:rowOff>
    </xdr:from>
    <xdr:to>
      <xdr:col>15</xdr:col>
      <xdr:colOff>241300</xdr:colOff>
      <xdr:row>74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2AE1E9-1412-3C46-9076-1DD349109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114300</xdr:colOff>
      <xdr:row>1</xdr:row>
      <xdr:rowOff>177800</xdr:rowOff>
    </xdr:from>
    <xdr:to>
      <xdr:col>22</xdr:col>
      <xdr:colOff>114300</xdr:colOff>
      <xdr:row>24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491E7FF-145D-1F44-8874-4853C8EC1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419100</xdr:colOff>
      <xdr:row>1</xdr:row>
      <xdr:rowOff>12700</xdr:rowOff>
    </xdr:from>
    <xdr:to>
      <xdr:col>5</xdr:col>
      <xdr:colOff>292100</xdr:colOff>
      <xdr:row>3</xdr:row>
      <xdr:rowOff>101600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C61A8D0-0564-4748-A10B-D87564946992}"/>
            </a:ext>
          </a:extLst>
        </xdr:cNvPr>
        <xdr:cNvSpPr txBox="1"/>
      </xdr:nvSpPr>
      <xdr:spPr>
        <a:xfrm>
          <a:off x="2882900" y="215900"/>
          <a:ext cx="2349500" cy="50800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u="sng"/>
            <a:t>Model</a:t>
          </a:r>
          <a:r>
            <a:rPr lang="en-GB" sz="1200" u="sng" baseline="0"/>
            <a:t> 8</a:t>
          </a:r>
          <a:r>
            <a:rPr lang="en-GB" sz="1200" u="none" baseline="0"/>
            <a:t>:</a:t>
          </a:r>
        </a:p>
        <a:p>
          <a:r>
            <a:rPr lang="en-GB" sz="1200" u="none" baseline="0"/>
            <a:t>Reverted back to original Y values</a:t>
          </a:r>
          <a:endParaRPr lang="en-GB" sz="1200" u="sng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0"/>
  <sheetViews>
    <sheetView workbookViewId="0">
      <selection activeCell="E5" sqref="E5"/>
    </sheetView>
  </sheetViews>
  <sheetFormatPr baseColWidth="10" defaultRowHeight="16" x14ac:dyDescent="0.2"/>
  <cols>
    <col min="1" max="1" width="22.6640625" customWidth="1"/>
  </cols>
  <sheetData>
    <row r="1" spans="1:9" x14ac:dyDescent="0.2">
      <c r="A1" t="s">
        <v>308</v>
      </c>
      <c r="C1" s="10"/>
      <c r="D1" s="10"/>
      <c r="E1" s="10"/>
      <c r="F1" s="10"/>
    </row>
    <row r="2" spans="1:9" ht="17" thickBot="1" x14ac:dyDescent="0.25"/>
    <row r="3" spans="1:9" x14ac:dyDescent="0.2">
      <c r="A3" s="4" t="s">
        <v>309</v>
      </c>
      <c r="B3" s="4"/>
    </row>
    <row r="4" spans="1:9" x14ac:dyDescent="0.2">
      <c r="A4" s="1" t="s">
        <v>310</v>
      </c>
      <c r="B4" s="1">
        <v>0.82709600453130827</v>
      </c>
    </row>
    <row r="5" spans="1:9" x14ac:dyDescent="0.2">
      <c r="A5" s="1" t="s">
        <v>311</v>
      </c>
      <c r="B5" s="1">
        <v>0.68408780071165398</v>
      </c>
    </row>
    <row r="6" spans="1:9" x14ac:dyDescent="0.2">
      <c r="A6" s="1" t="s">
        <v>312</v>
      </c>
      <c r="B6" s="1">
        <v>0.64031843896187779</v>
      </c>
    </row>
    <row r="7" spans="1:9" x14ac:dyDescent="0.2">
      <c r="A7" s="1" t="s">
        <v>313</v>
      </c>
      <c r="B7" s="1">
        <v>0.54519273173549199</v>
      </c>
    </row>
    <row r="8" spans="1:9" ht="17" thickBot="1" x14ac:dyDescent="0.25">
      <c r="A8" s="2" t="s">
        <v>314</v>
      </c>
      <c r="B8" s="2">
        <v>191</v>
      </c>
    </row>
    <row r="10" spans="1:9" ht="17" thickBot="1" x14ac:dyDescent="0.25">
      <c r="A10" t="s">
        <v>315</v>
      </c>
    </row>
    <row r="11" spans="1:9" x14ac:dyDescent="0.2">
      <c r="A11" s="3"/>
      <c r="B11" s="3" t="s">
        <v>320</v>
      </c>
      <c r="C11" s="3" t="s">
        <v>321</v>
      </c>
      <c r="D11" s="3" t="s">
        <v>322</v>
      </c>
      <c r="E11" s="3" t="s">
        <v>323</v>
      </c>
      <c r="F11" s="3" t="s">
        <v>324</v>
      </c>
    </row>
    <row r="12" spans="1:9" x14ac:dyDescent="0.2">
      <c r="A12" s="1" t="s">
        <v>316</v>
      </c>
      <c r="B12" s="1">
        <v>16</v>
      </c>
      <c r="C12" s="1">
        <v>114.56858936735267</v>
      </c>
      <c r="D12" s="1">
        <v>7.160536835459542</v>
      </c>
      <c r="E12" s="1">
        <v>32.120641115099858</v>
      </c>
      <c r="F12" s="1">
        <v>1.5735124855184017E-43</v>
      </c>
    </row>
    <row r="13" spans="1:9" x14ac:dyDescent="0.2">
      <c r="A13" s="1" t="s">
        <v>317</v>
      </c>
      <c r="B13" s="1">
        <v>178</v>
      </c>
      <c r="C13" s="1">
        <v>52.907850423223046</v>
      </c>
      <c r="D13" s="1">
        <v>0.29723511473720809</v>
      </c>
      <c r="E13" s="1"/>
      <c r="F13" s="1"/>
    </row>
    <row r="14" spans="1:9" ht="17" thickBot="1" x14ac:dyDescent="0.25">
      <c r="A14" s="2" t="s">
        <v>318</v>
      </c>
      <c r="B14" s="2">
        <v>194</v>
      </c>
      <c r="C14" s="2">
        <v>167.47643979057571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325</v>
      </c>
      <c r="C16" s="3" t="s">
        <v>313</v>
      </c>
      <c r="D16" s="3" t="s">
        <v>326</v>
      </c>
      <c r="E16" s="3" t="s">
        <v>327</v>
      </c>
      <c r="F16" s="3" t="s">
        <v>328</v>
      </c>
      <c r="G16" s="3" t="s">
        <v>329</v>
      </c>
      <c r="H16" s="3" t="s">
        <v>330</v>
      </c>
      <c r="I16" s="3" t="s">
        <v>331</v>
      </c>
    </row>
    <row r="17" spans="1:9" x14ac:dyDescent="0.2">
      <c r="A17" s="1" t="s">
        <v>319</v>
      </c>
      <c r="B17" s="1">
        <v>-10.004213129493968</v>
      </c>
      <c r="C17" s="1">
        <v>20.136729916445976</v>
      </c>
      <c r="D17" s="1">
        <v>-0.49681418835157409</v>
      </c>
      <c r="E17" s="7">
        <v>0.61993312189854133</v>
      </c>
      <c r="F17" s="1">
        <v>-49.741651104477732</v>
      </c>
      <c r="G17" s="1">
        <v>29.733224845489794</v>
      </c>
      <c r="H17" s="1">
        <v>-49.741651104477732</v>
      </c>
      <c r="I17" s="1">
        <v>29.733224845489794</v>
      </c>
    </row>
    <row r="18" spans="1:9" x14ac:dyDescent="0.2">
      <c r="A18" s="1" t="s">
        <v>298</v>
      </c>
      <c r="B18" s="1">
        <v>3.8255347858356374E-2</v>
      </c>
      <c r="C18" s="1">
        <v>0.18387532159488648</v>
      </c>
      <c r="D18" s="1">
        <v>0.20805047423732279</v>
      </c>
      <c r="E18" s="7">
        <v>0.83542741362139439</v>
      </c>
      <c r="F18" s="1">
        <v>-0.32460069765276067</v>
      </c>
      <c r="G18" s="1">
        <v>0.40111139336947343</v>
      </c>
      <c r="H18" s="1">
        <v>-0.32460069765276067</v>
      </c>
      <c r="I18" s="1">
        <v>0.40111139336947343</v>
      </c>
    </row>
    <row r="19" spans="1:9" x14ac:dyDescent="0.2">
      <c r="A19" s="1" t="s">
        <v>299</v>
      </c>
      <c r="B19" s="1">
        <v>-0.18037161406126992</v>
      </c>
      <c r="C19" s="1">
        <v>0.27100371329765011</v>
      </c>
      <c r="D19" s="1">
        <v>-0.66556879190494078</v>
      </c>
      <c r="E19" s="7">
        <v>0.50654829694080439</v>
      </c>
      <c r="F19" s="1">
        <v>-0.71516516260861629</v>
      </c>
      <c r="G19" s="1">
        <v>0.35442193448607651</v>
      </c>
      <c r="H19" s="1">
        <v>-0.71516516260861629</v>
      </c>
      <c r="I19" s="1">
        <v>0.35442193448607651</v>
      </c>
    </row>
    <row r="20" spans="1:9" x14ac:dyDescent="0.2">
      <c r="A20" s="1" t="s">
        <v>300</v>
      </c>
      <c r="B20" s="1">
        <v>0.28834985845134309</v>
      </c>
      <c r="C20" s="1">
        <v>0.21635088650886378</v>
      </c>
      <c r="D20" s="1">
        <v>1.3327879682135231</v>
      </c>
      <c r="E20" s="7">
        <v>0.18430487936547738</v>
      </c>
      <c r="F20" s="1">
        <v>-0.13859284620584339</v>
      </c>
      <c r="G20" s="1">
        <v>0.71529256310852962</v>
      </c>
      <c r="H20" s="1">
        <v>-0.13859284620584339</v>
      </c>
      <c r="I20" s="1">
        <v>0.71529256310852962</v>
      </c>
    </row>
    <row r="21" spans="1:9" x14ac:dyDescent="0.2">
      <c r="A21" s="1" t="s">
        <v>301</v>
      </c>
      <c r="B21" s="1">
        <v>0</v>
      </c>
      <c r="C21" s="1">
        <v>0</v>
      </c>
      <c r="D21" s="1">
        <v>65535</v>
      </c>
      <c r="E21" s="5" t="e">
        <v>#NUM!</v>
      </c>
      <c r="F21" s="1">
        <v>0</v>
      </c>
      <c r="G21" s="1">
        <v>0</v>
      </c>
      <c r="H21" s="1">
        <v>0</v>
      </c>
      <c r="I21" s="1">
        <v>0</v>
      </c>
    </row>
    <row r="22" spans="1:9" x14ac:dyDescent="0.2">
      <c r="A22" s="1" t="s">
        <v>2</v>
      </c>
      <c r="B22" s="1">
        <v>9.0193442384992953E-3</v>
      </c>
      <c r="C22" s="1">
        <v>1.0039487615592726E-2</v>
      </c>
      <c r="D22" s="1">
        <v>0.89838690816162714</v>
      </c>
      <c r="E22" s="5" t="e">
        <v>#NUM!</v>
      </c>
      <c r="F22" s="1">
        <v>-1.0792388752933951E-2</v>
      </c>
      <c r="G22" s="1">
        <v>2.8831077229932542E-2</v>
      </c>
      <c r="H22" s="1">
        <v>-1.0792388752933951E-2</v>
      </c>
      <c r="I22" s="1">
        <v>2.8831077229932542E-2</v>
      </c>
    </row>
    <row r="23" spans="1:9" x14ac:dyDescent="0.2">
      <c r="A23" s="1" t="s">
        <v>4</v>
      </c>
      <c r="B23" s="1">
        <v>-0.29806358412587708</v>
      </c>
      <c r="C23" s="1">
        <v>0.27746307230315737</v>
      </c>
      <c r="D23" s="1">
        <v>-1.0742459587566719</v>
      </c>
      <c r="E23" s="7">
        <v>0.28416652562721012</v>
      </c>
      <c r="F23" s="1">
        <v>-0.84560390828696719</v>
      </c>
      <c r="G23" s="1">
        <v>0.24947674003521303</v>
      </c>
      <c r="H23" s="1">
        <v>-0.84560390828696719</v>
      </c>
      <c r="I23" s="1">
        <v>0.24947674003521303</v>
      </c>
    </row>
    <row r="24" spans="1:9" x14ac:dyDescent="0.2">
      <c r="A24" s="1" t="s">
        <v>5</v>
      </c>
      <c r="B24" s="1">
        <v>1.8620229266191442E-2</v>
      </c>
      <c r="C24" s="1">
        <v>0.24310840069546544</v>
      </c>
      <c r="D24" s="1">
        <v>7.6592290570478644E-2</v>
      </c>
      <c r="E24" s="7">
        <v>0.939033912900751</v>
      </c>
      <c r="F24" s="1">
        <v>-0.46112524251190867</v>
      </c>
      <c r="G24" s="1">
        <v>0.49836570104429156</v>
      </c>
      <c r="H24" s="1">
        <v>-0.46112524251190867</v>
      </c>
      <c r="I24" s="1">
        <v>0.49836570104429156</v>
      </c>
    </row>
    <row r="25" spans="1:9" x14ac:dyDescent="0.2">
      <c r="A25" s="1" t="s">
        <v>8</v>
      </c>
      <c r="B25" s="1">
        <v>0.53348851102236761</v>
      </c>
      <c r="C25" s="1">
        <v>8.6902783917129869E-2</v>
      </c>
      <c r="D25" s="1">
        <v>6.1389116317735004</v>
      </c>
      <c r="E25" s="5">
        <v>5.2648517067496716E-9</v>
      </c>
      <c r="F25" s="1">
        <v>0.36199621807861582</v>
      </c>
      <c r="G25" s="1">
        <v>0.7049808039661194</v>
      </c>
      <c r="H25" s="1">
        <v>0.36199621807861582</v>
      </c>
      <c r="I25" s="1">
        <v>0.7049808039661194</v>
      </c>
    </row>
    <row r="26" spans="1:9" x14ac:dyDescent="0.2">
      <c r="A26" s="1" t="s">
        <v>294</v>
      </c>
      <c r="B26" s="1">
        <v>0</v>
      </c>
      <c r="C26" s="1">
        <v>0</v>
      </c>
      <c r="D26" s="1">
        <v>65535</v>
      </c>
      <c r="E26" s="5" t="e">
        <v>#NUM!</v>
      </c>
      <c r="F26" s="1">
        <v>0</v>
      </c>
      <c r="G26" s="1">
        <v>0</v>
      </c>
      <c r="H26" s="1">
        <v>0</v>
      </c>
      <c r="I26" s="1">
        <v>0</v>
      </c>
    </row>
    <row r="27" spans="1:9" x14ac:dyDescent="0.2">
      <c r="A27" s="1" t="s">
        <v>295</v>
      </c>
      <c r="B27" s="1">
        <v>0.13440810387269775</v>
      </c>
      <c r="C27" s="1">
        <v>0.19796683442746701</v>
      </c>
      <c r="D27" s="1">
        <v>0.67894253227524071</v>
      </c>
      <c r="E27" s="5" t="e">
        <v>#NUM!</v>
      </c>
      <c r="F27" s="1">
        <v>-0.25625586375297421</v>
      </c>
      <c r="G27" s="1">
        <v>0.52507207149836965</v>
      </c>
      <c r="H27" s="1">
        <v>-0.25625586375297421</v>
      </c>
      <c r="I27" s="1">
        <v>0.52507207149836965</v>
      </c>
    </row>
    <row r="28" spans="1:9" x14ac:dyDescent="0.2">
      <c r="A28" s="1" t="s">
        <v>296</v>
      </c>
      <c r="B28" s="1">
        <v>-0.18608842097925543</v>
      </c>
      <c r="C28" s="1">
        <v>0.16003312657542013</v>
      </c>
      <c r="D28" s="1">
        <v>-1.1628118812735688</v>
      </c>
      <c r="E28" s="7">
        <v>0.24646238956315289</v>
      </c>
      <c r="F28" s="1">
        <v>-0.50189473449790367</v>
      </c>
      <c r="G28" s="1">
        <v>0.12971789253939287</v>
      </c>
      <c r="H28" s="1">
        <v>-0.50189473449790367</v>
      </c>
      <c r="I28" s="1">
        <v>0.12971789253939287</v>
      </c>
    </row>
    <row r="29" spans="1:9" x14ac:dyDescent="0.2">
      <c r="A29" s="1" t="s">
        <v>13</v>
      </c>
      <c r="B29" s="1">
        <v>3.6519313683799376E-2</v>
      </c>
      <c r="C29" s="1">
        <v>3.6762578875038868E-3</v>
      </c>
      <c r="D29" s="1">
        <v>9.9338280396306295</v>
      </c>
      <c r="E29" s="5">
        <v>8.850573433947235E-19</v>
      </c>
      <c r="F29" s="1">
        <v>2.926465662722235E-2</v>
      </c>
      <c r="G29" s="1">
        <v>4.3773970740376401E-2</v>
      </c>
      <c r="H29" s="1">
        <v>2.926465662722235E-2</v>
      </c>
      <c r="I29" s="1">
        <v>4.3773970740376401E-2</v>
      </c>
    </row>
    <row r="30" spans="1:9" x14ac:dyDescent="0.2">
      <c r="A30" s="1" t="s">
        <v>303</v>
      </c>
      <c r="B30" s="1">
        <v>0</v>
      </c>
      <c r="C30" s="1">
        <v>0</v>
      </c>
      <c r="D30" s="1">
        <v>65535</v>
      </c>
      <c r="E30" s="5" t="e">
        <v>#NUM!</v>
      </c>
      <c r="F30" s="1">
        <v>0</v>
      </c>
      <c r="G30" s="1">
        <v>0</v>
      </c>
      <c r="H30" s="1">
        <v>0</v>
      </c>
      <c r="I30" s="1">
        <v>0</v>
      </c>
    </row>
    <row r="31" spans="1:9" x14ac:dyDescent="0.2">
      <c r="A31" s="1" t="s">
        <v>305</v>
      </c>
      <c r="B31" s="1">
        <v>0</v>
      </c>
      <c r="C31" s="1">
        <v>0</v>
      </c>
      <c r="D31" s="1">
        <v>65535</v>
      </c>
      <c r="E31" s="5" t="e">
        <v>#NUM!</v>
      </c>
      <c r="F31" s="1">
        <v>0</v>
      </c>
      <c r="G31" s="1">
        <v>0</v>
      </c>
      <c r="H31" s="1">
        <v>0</v>
      </c>
      <c r="I31" s="1">
        <v>0</v>
      </c>
    </row>
    <row r="32" spans="1:9" x14ac:dyDescent="0.2">
      <c r="A32" s="1" t="s">
        <v>304</v>
      </c>
      <c r="B32" s="1">
        <v>0.56505113839904075</v>
      </c>
      <c r="C32" s="1">
        <v>0.30457194814275512</v>
      </c>
      <c r="D32" s="1">
        <v>1.8552304039970127</v>
      </c>
      <c r="E32" s="5" t="e">
        <v>#NUM!</v>
      </c>
      <c r="F32" s="1">
        <v>-3.5985323253954427E-2</v>
      </c>
      <c r="G32" s="1">
        <v>1.1660876000520359</v>
      </c>
      <c r="H32" s="1">
        <v>-3.5985323253954427E-2</v>
      </c>
      <c r="I32" s="1">
        <v>1.1660876000520359</v>
      </c>
    </row>
    <row r="33" spans="1:9" ht="17" thickBot="1" x14ac:dyDescent="0.25">
      <c r="A33" s="2" t="s">
        <v>306</v>
      </c>
      <c r="B33" s="2">
        <v>-0.10161266957098671</v>
      </c>
      <c r="C33" s="2">
        <v>0.18215606317150068</v>
      </c>
      <c r="D33" s="2">
        <v>-0.55783303504598669</v>
      </c>
      <c r="E33" s="9">
        <v>0.5776592987349598</v>
      </c>
      <c r="F33" s="2">
        <v>-0.46107596336691764</v>
      </c>
      <c r="G33" s="2">
        <v>0.25785062422494426</v>
      </c>
      <c r="H33" s="2">
        <v>-0.46107596336691764</v>
      </c>
      <c r="I33" s="2">
        <v>0.25785062422494426</v>
      </c>
    </row>
    <row r="37" spans="1:9" x14ac:dyDescent="0.2">
      <c r="A37" t="s">
        <v>332</v>
      </c>
      <c r="E37" t="s">
        <v>336</v>
      </c>
    </row>
    <row r="38" spans="1:9" ht="17" thickBot="1" x14ac:dyDescent="0.25"/>
    <row r="39" spans="1:9" x14ac:dyDescent="0.2">
      <c r="A39" s="3" t="s">
        <v>333</v>
      </c>
      <c r="B39" s="3" t="s">
        <v>334</v>
      </c>
      <c r="C39" s="3" t="s">
        <v>335</v>
      </c>
      <c r="E39" s="3" t="s">
        <v>337</v>
      </c>
      <c r="F39" s="3" t="s">
        <v>15</v>
      </c>
    </row>
    <row r="40" spans="1:9" x14ac:dyDescent="0.2">
      <c r="A40" s="1">
        <v>1</v>
      </c>
      <c r="B40" s="1">
        <v>16.560320718994181</v>
      </c>
      <c r="C40" s="1">
        <v>1.4396792810058194</v>
      </c>
      <c r="E40" s="1">
        <v>0.26178010471204188</v>
      </c>
      <c r="F40" s="1">
        <v>12.5</v>
      </c>
    </row>
    <row r="41" spans="1:9" x14ac:dyDescent="0.2">
      <c r="A41" s="1">
        <v>2</v>
      </c>
      <c r="B41" s="1">
        <v>16.917258416890359</v>
      </c>
      <c r="C41" s="1">
        <v>0.58274158310964097</v>
      </c>
      <c r="E41" s="1">
        <v>0.78534031413612571</v>
      </c>
      <c r="F41" s="1">
        <v>13</v>
      </c>
    </row>
    <row r="42" spans="1:9" x14ac:dyDescent="0.2">
      <c r="A42" s="1">
        <v>3</v>
      </c>
      <c r="B42" s="1">
        <v>17.211060705117042</v>
      </c>
      <c r="C42" s="1">
        <v>0.28893929488295811</v>
      </c>
      <c r="E42" s="1">
        <v>1.3089005235602094</v>
      </c>
      <c r="F42" s="1">
        <v>13.5</v>
      </c>
    </row>
    <row r="43" spans="1:9" x14ac:dyDescent="0.2">
      <c r="A43" s="1">
        <v>4</v>
      </c>
      <c r="B43" s="1">
        <v>19.925219101100488</v>
      </c>
      <c r="C43" s="1">
        <v>-2.4252191011004882</v>
      </c>
      <c r="E43" s="1">
        <v>1.8324607329842932</v>
      </c>
      <c r="F43" s="1">
        <v>13.5</v>
      </c>
    </row>
    <row r="44" spans="1:9" x14ac:dyDescent="0.2">
      <c r="A44" s="1">
        <v>5</v>
      </c>
      <c r="B44" s="1">
        <v>17.443804017677607</v>
      </c>
      <c r="C44" s="1">
        <v>5.6195982322392979E-2</v>
      </c>
      <c r="E44" s="1">
        <v>2.3560209424083771</v>
      </c>
      <c r="F44" s="1">
        <v>13.5</v>
      </c>
    </row>
    <row r="45" spans="1:9" x14ac:dyDescent="0.2">
      <c r="A45" s="1">
        <v>6</v>
      </c>
      <c r="B45" s="1">
        <v>17.023118007587783</v>
      </c>
      <c r="C45" s="1">
        <v>0.47688199241221696</v>
      </c>
      <c r="E45" s="1">
        <v>2.8795811518324608</v>
      </c>
      <c r="F45" s="1">
        <v>14</v>
      </c>
    </row>
    <row r="46" spans="1:9" x14ac:dyDescent="0.2">
      <c r="A46" s="1">
        <v>7</v>
      </c>
      <c r="B46" s="1">
        <v>17.079412043923135</v>
      </c>
      <c r="C46" s="1">
        <v>0.42058795607686505</v>
      </c>
      <c r="E46" s="1">
        <v>3.4031413612565449</v>
      </c>
      <c r="F46" s="1">
        <v>14</v>
      </c>
    </row>
    <row r="47" spans="1:9" x14ac:dyDescent="0.2">
      <c r="A47" s="1">
        <v>8</v>
      </c>
      <c r="B47" s="1">
        <v>18.077199954915301</v>
      </c>
      <c r="C47" s="1">
        <v>-0.57719995491530085</v>
      </c>
      <c r="E47" s="1">
        <v>3.9267015706806285</v>
      </c>
      <c r="F47" s="1">
        <v>14</v>
      </c>
    </row>
    <row r="48" spans="1:9" x14ac:dyDescent="0.2">
      <c r="A48" s="1">
        <v>9</v>
      </c>
      <c r="B48" s="1">
        <v>16.936855275756173</v>
      </c>
      <c r="C48" s="1">
        <v>0.563144724243827</v>
      </c>
      <c r="E48" s="1">
        <v>4.4502617801047117</v>
      </c>
      <c r="F48" s="1">
        <v>14.5</v>
      </c>
    </row>
    <row r="49" spans="1:6" x14ac:dyDescent="0.2">
      <c r="A49" s="1">
        <v>10</v>
      </c>
      <c r="B49" s="1">
        <v>17.275754285175353</v>
      </c>
      <c r="C49" s="1">
        <v>0.22424571482464728</v>
      </c>
      <c r="E49" s="1">
        <v>4.9738219895287958</v>
      </c>
      <c r="F49" s="1">
        <v>14.5</v>
      </c>
    </row>
    <row r="50" spans="1:6" x14ac:dyDescent="0.2">
      <c r="A50" s="1">
        <v>11</v>
      </c>
      <c r="B50" s="1">
        <v>16.86078508200351</v>
      </c>
      <c r="C50" s="1">
        <v>0.13921491799649033</v>
      </c>
      <c r="E50" s="1">
        <v>5.4973821989528791</v>
      </c>
      <c r="F50" s="1">
        <v>14.5</v>
      </c>
    </row>
    <row r="51" spans="1:6" x14ac:dyDescent="0.2">
      <c r="A51" s="1">
        <v>12</v>
      </c>
      <c r="B51" s="1">
        <v>16.578359407471179</v>
      </c>
      <c r="C51" s="1">
        <v>0.42164059252882069</v>
      </c>
      <c r="E51" s="1">
        <v>6.0209424083769632</v>
      </c>
      <c r="F51" s="1">
        <v>14.5</v>
      </c>
    </row>
    <row r="52" spans="1:6" x14ac:dyDescent="0.2">
      <c r="A52" s="1">
        <v>13</v>
      </c>
      <c r="B52" s="1">
        <v>16.596398095948178</v>
      </c>
      <c r="C52" s="1">
        <v>0.40360190405182195</v>
      </c>
      <c r="E52" s="1">
        <v>6.5445026178010473</v>
      </c>
      <c r="F52" s="1">
        <v>14.5</v>
      </c>
    </row>
    <row r="53" spans="1:6" x14ac:dyDescent="0.2">
      <c r="A53" s="1">
        <v>14</v>
      </c>
      <c r="B53" s="1">
        <v>17.156944639686046</v>
      </c>
      <c r="C53" s="1">
        <v>-0.15694463968604566</v>
      </c>
      <c r="E53" s="1">
        <v>7.0680628272251305</v>
      </c>
      <c r="F53" s="1">
        <v>14.5</v>
      </c>
    </row>
    <row r="54" spans="1:6" x14ac:dyDescent="0.2">
      <c r="A54" s="1">
        <v>15</v>
      </c>
      <c r="B54" s="1">
        <v>16.641494817140675</v>
      </c>
      <c r="C54" s="1">
        <v>0.35850518285932509</v>
      </c>
      <c r="E54" s="1">
        <v>7.5916230366492146</v>
      </c>
      <c r="F54" s="1">
        <v>14.5</v>
      </c>
    </row>
    <row r="55" spans="1:6" x14ac:dyDescent="0.2">
      <c r="A55" s="1">
        <v>16</v>
      </c>
      <c r="B55" s="1">
        <v>16.659533505617674</v>
      </c>
      <c r="C55" s="1">
        <v>0.34046649438232635</v>
      </c>
      <c r="E55" s="1">
        <v>8.1151832460732987</v>
      </c>
      <c r="F55" s="1">
        <v>14.5</v>
      </c>
    </row>
    <row r="56" spans="1:6" x14ac:dyDescent="0.2">
      <c r="A56" s="1">
        <v>17</v>
      </c>
      <c r="B56" s="1">
        <v>16.935297105367358</v>
      </c>
      <c r="C56" s="1">
        <v>6.4702894632642227E-2</v>
      </c>
      <c r="E56" s="1">
        <v>8.6387434554973819</v>
      </c>
      <c r="F56" s="1">
        <v>14.5</v>
      </c>
    </row>
    <row r="57" spans="1:6" x14ac:dyDescent="0.2">
      <c r="A57" s="1">
        <v>18</v>
      </c>
      <c r="B57" s="1">
        <v>16.247129511414148</v>
      </c>
      <c r="C57" s="1">
        <v>0.75287048858585237</v>
      </c>
      <c r="E57" s="1">
        <v>9.1623036649214651</v>
      </c>
      <c r="F57" s="1">
        <v>15</v>
      </c>
    </row>
    <row r="58" spans="1:6" x14ac:dyDescent="0.2">
      <c r="A58" s="1">
        <v>19</v>
      </c>
      <c r="B58" s="1">
        <v>17.434784673439111</v>
      </c>
      <c r="C58" s="1">
        <v>-0.4347846734391112</v>
      </c>
      <c r="E58" s="1">
        <v>9.6858638743455501</v>
      </c>
      <c r="F58" s="1">
        <v>15</v>
      </c>
    </row>
    <row r="59" spans="1:6" x14ac:dyDescent="0.2">
      <c r="A59" s="1">
        <v>20</v>
      </c>
      <c r="B59" s="1">
        <v>16.804323221297789</v>
      </c>
      <c r="C59" s="1">
        <v>0.1956767787022109</v>
      </c>
      <c r="E59" s="1">
        <v>10.209424083769633</v>
      </c>
      <c r="F59" s="1">
        <v>15</v>
      </c>
    </row>
    <row r="60" spans="1:6" x14ac:dyDescent="0.2">
      <c r="A60" s="1">
        <v>21</v>
      </c>
      <c r="B60" s="1">
        <v>16.822361909774788</v>
      </c>
      <c r="C60" s="1">
        <v>0.17763809022521215</v>
      </c>
      <c r="E60" s="1">
        <v>10.732984293193716</v>
      </c>
      <c r="F60" s="1">
        <v>15</v>
      </c>
    </row>
    <row r="61" spans="1:6" x14ac:dyDescent="0.2">
      <c r="A61" s="1">
        <v>22</v>
      </c>
      <c r="B61" s="1">
        <v>16.564636998502102</v>
      </c>
      <c r="C61" s="1">
        <v>0.43536300149789753</v>
      </c>
      <c r="E61" s="1">
        <v>11.256544502617801</v>
      </c>
      <c r="F61" s="1">
        <v>15</v>
      </c>
    </row>
    <row r="62" spans="1:6" x14ac:dyDescent="0.2">
      <c r="A62" s="1">
        <v>23</v>
      </c>
      <c r="B62" s="1">
        <v>16.323561832147615</v>
      </c>
      <c r="C62" s="1">
        <v>0.67643816785238542</v>
      </c>
      <c r="E62" s="1">
        <v>11.780104712041885</v>
      </c>
      <c r="F62" s="1">
        <v>15</v>
      </c>
    </row>
    <row r="63" spans="1:6" x14ac:dyDescent="0.2">
      <c r="A63" s="1">
        <v>24</v>
      </c>
      <c r="B63" s="1">
        <v>16.599325431897299</v>
      </c>
      <c r="C63" s="1">
        <v>0.4006745681027013</v>
      </c>
      <c r="E63" s="1">
        <v>12.303664921465968</v>
      </c>
      <c r="F63" s="1">
        <v>15</v>
      </c>
    </row>
    <row r="64" spans="1:6" x14ac:dyDescent="0.2">
      <c r="A64" s="1">
        <v>25</v>
      </c>
      <c r="B64" s="1">
        <v>16.341600520624613</v>
      </c>
      <c r="C64" s="1">
        <v>0.65839947937538668</v>
      </c>
      <c r="E64" s="1">
        <v>12.827225130890053</v>
      </c>
      <c r="F64" s="1">
        <v>15</v>
      </c>
    </row>
    <row r="65" spans="1:6" x14ac:dyDescent="0.2">
      <c r="A65" s="1">
        <v>26</v>
      </c>
      <c r="B65" s="1">
        <v>16.083875609351932</v>
      </c>
      <c r="C65" s="1">
        <v>0.9161243906480685</v>
      </c>
      <c r="E65" s="1">
        <v>13.350785340314136</v>
      </c>
      <c r="F65" s="1">
        <v>15</v>
      </c>
    </row>
    <row r="66" spans="1:6" x14ac:dyDescent="0.2">
      <c r="A66" s="1">
        <v>27</v>
      </c>
      <c r="B66" s="1">
        <v>16.310049298529108</v>
      </c>
      <c r="C66" s="1">
        <v>0.68995070147089166</v>
      </c>
      <c r="E66" s="1">
        <v>13.874345549738219</v>
      </c>
      <c r="F66" s="1">
        <v>15</v>
      </c>
    </row>
    <row r="67" spans="1:6" x14ac:dyDescent="0.2">
      <c r="A67" s="1">
        <v>28</v>
      </c>
      <c r="B67" s="1">
        <v>16.337107331244606</v>
      </c>
      <c r="C67" s="1">
        <v>0.66289266875539354</v>
      </c>
      <c r="E67" s="1">
        <v>14.397905759162303</v>
      </c>
      <c r="F67" s="1">
        <v>15</v>
      </c>
    </row>
    <row r="68" spans="1:6" x14ac:dyDescent="0.2">
      <c r="A68" s="1">
        <v>29</v>
      </c>
      <c r="B68" s="1">
        <v>17.041156696064782</v>
      </c>
      <c r="C68" s="1">
        <v>-4.1156696064781784E-2</v>
      </c>
      <c r="E68" s="1">
        <v>14.921465968586388</v>
      </c>
      <c r="F68" s="1">
        <v>15</v>
      </c>
    </row>
    <row r="69" spans="1:6" x14ac:dyDescent="0.2">
      <c r="A69" s="1">
        <v>30</v>
      </c>
      <c r="B69" s="1">
        <v>16.534756863456948</v>
      </c>
      <c r="C69" s="1">
        <v>0.46524313654305161</v>
      </c>
      <c r="E69" s="1">
        <v>15.445026178010471</v>
      </c>
      <c r="F69" s="1">
        <v>15</v>
      </c>
    </row>
    <row r="70" spans="1:6" x14ac:dyDescent="0.2">
      <c r="A70" s="1">
        <v>31</v>
      </c>
      <c r="B70" s="1">
        <v>16.829948095242429</v>
      </c>
      <c r="C70" s="1">
        <v>0.17005190475757104</v>
      </c>
      <c r="E70" s="1">
        <v>15.968586387434554</v>
      </c>
      <c r="F70" s="1">
        <v>15</v>
      </c>
    </row>
    <row r="71" spans="1:6" x14ac:dyDescent="0.2">
      <c r="A71" s="1">
        <v>32</v>
      </c>
      <c r="B71" s="1">
        <v>16.543776207695448</v>
      </c>
      <c r="C71" s="1">
        <v>0.45622379230455223</v>
      </c>
      <c r="E71" s="1">
        <v>16.492146596858639</v>
      </c>
      <c r="F71" s="1">
        <v>15</v>
      </c>
    </row>
    <row r="72" spans="1:6" x14ac:dyDescent="0.2">
      <c r="A72" s="1">
        <v>33</v>
      </c>
      <c r="B72" s="1">
        <v>16.534756863456948</v>
      </c>
      <c r="C72" s="1">
        <v>0.46524313654305161</v>
      </c>
      <c r="E72" s="1">
        <v>17.015706806282722</v>
      </c>
      <c r="F72" s="1">
        <v>15</v>
      </c>
    </row>
    <row r="73" spans="1:6" x14ac:dyDescent="0.2">
      <c r="A73" s="1">
        <v>34</v>
      </c>
      <c r="B73" s="1">
        <v>16.543776207695448</v>
      </c>
      <c r="C73" s="1">
        <v>0.45622379230455223</v>
      </c>
      <c r="E73" s="1">
        <v>17.539267015706805</v>
      </c>
      <c r="F73" s="1">
        <v>15</v>
      </c>
    </row>
    <row r="74" spans="1:6" x14ac:dyDescent="0.2">
      <c r="A74" s="1">
        <v>35</v>
      </c>
      <c r="B74" s="1">
        <v>16.969001942156787</v>
      </c>
      <c r="C74" s="1">
        <v>3.0998057843213189E-2</v>
      </c>
      <c r="E74" s="1">
        <v>18.062827225130889</v>
      </c>
      <c r="F74" s="1">
        <v>15</v>
      </c>
    </row>
    <row r="75" spans="1:6" x14ac:dyDescent="0.2">
      <c r="A75" s="1">
        <v>36</v>
      </c>
      <c r="B75" s="1">
        <v>16.747354407838095</v>
      </c>
      <c r="C75" s="1">
        <v>0.25264559216190463</v>
      </c>
      <c r="E75" s="1">
        <v>18.586387434554972</v>
      </c>
      <c r="F75" s="1">
        <v>15</v>
      </c>
    </row>
    <row r="76" spans="1:6" x14ac:dyDescent="0.2">
      <c r="A76" s="1">
        <v>37</v>
      </c>
      <c r="B76" s="1">
        <v>17.068214728780276</v>
      </c>
      <c r="C76" s="1">
        <v>-6.8214728780276346E-2</v>
      </c>
      <c r="E76" s="1">
        <v>19.109947643979059</v>
      </c>
      <c r="F76" s="1">
        <v>15</v>
      </c>
    </row>
    <row r="77" spans="1:6" x14ac:dyDescent="0.2">
      <c r="A77" s="1">
        <v>38</v>
      </c>
      <c r="B77" s="1">
        <v>15.689655228561385</v>
      </c>
      <c r="C77" s="1">
        <v>1.3103447714386149</v>
      </c>
      <c r="E77" s="1">
        <v>19.633507853403142</v>
      </c>
      <c r="F77" s="1">
        <v>15.5</v>
      </c>
    </row>
    <row r="78" spans="1:6" x14ac:dyDescent="0.2">
      <c r="A78" s="1">
        <v>39</v>
      </c>
      <c r="B78" s="1">
        <v>16.491604359233417</v>
      </c>
      <c r="C78" s="1">
        <v>0.50839564076658306</v>
      </c>
      <c r="E78" s="1">
        <v>20.157068062827225</v>
      </c>
      <c r="F78" s="1">
        <v>15.5</v>
      </c>
    </row>
    <row r="79" spans="1:6" x14ac:dyDescent="0.2">
      <c r="A79" s="1">
        <v>40</v>
      </c>
      <c r="B79" s="1">
        <v>16.480407044090558</v>
      </c>
      <c r="C79" s="1">
        <v>0.51959295590944166</v>
      </c>
      <c r="E79" s="1">
        <v>20.680628272251308</v>
      </c>
      <c r="F79" s="1">
        <v>15.5</v>
      </c>
    </row>
    <row r="80" spans="1:6" x14ac:dyDescent="0.2">
      <c r="A80" s="1">
        <v>41</v>
      </c>
      <c r="B80" s="1">
        <v>16.981951996948673</v>
      </c>
      <c r="C80" s="1">
        <v>1.8048003051326589E-2</v>
      </c>
      <c r="E80" s="1">
        <v>21.204188481675391</v>
      </c>
      <c r="F80" s="1">
        <v>15.5</v>
      </c>
    </row>
    <row r="81" spans="1:6" x14ac:dyDescent="0.2">
      <c r="A81" s="1">
        <v>42</v>
      </c>
      <c r="B81" s="1">
        <v>16.990971341187169</v>
      </c>
      <c r="C81" s="1">
        <v>9.0286588128307699E-3</v>
      </c>
      <c r="E81" s="1">
        <v>21.727748691099475</v>
      </c>
      <c r="F81" s="1">
        <v>15.5</v>
      </c>
    </row>
    <row r="82" spans="1:6" x14ac:dyDescent="0.2">
      <c r="A82" s="1">
        <v>43</v>
      </c>
      <c r="B82" s="1">
        <v>17.03606806237967</v>
      </c>
      <c r="C82" s="1">
        <v>-3.6068062379669641E-2</v>
      </c>
      <c r="E82" s="1">
        <v>22.251308900523561</v>
      </c>
      <c r="F82" s="1">
        <v>15.5</v>
      </c>
    </row>
    <row r="83" spans="1:6" x14ac:dyDescent="0.2">
      <c r="A83" s="1">
        <v>44</v>
      </c>
      <c r="B83" s="1">
        <v>16.063009702491051</v>
      </c>
      <c r="C83" s="1">
        <v>0.4369902975089488</v>
      </c>
      <c r="E83" s="1">
        <v>22.774869109947645</v>
      </c>
      <c r="F83" s="1">
        <v>15.5</v>
      </c>
    </row>
    <row r="84" spans="1:6" x14ac:dyDescent="0.2">
      <c r="A84" s="1">
        <v>45</v>
      </c>
      <c r="B84" s="1">
        <v>17.405650206720232</v>
      </c>
      <c r="C84" s="1">
        <v>-0.90565020672023167</v>
      </c>
      <c r="E84" s="1">
        <v>23.298429319371728</v>
      </c>
      <c r="F84" s="1">
        <v>15.5</v>
      </c>
    </row>
    <row r="85" spans="1:6" x14ac:dyDescent="0.2">
      <c r="A85" s="1">
        <v>46</v>
      </c>
      <c r="B85" s="1">
        <v>16.032784957195481</v>
      </c>
      <c r="C85" s="1">
        <v>0.46721504280451853</v>
      </c>
      <c r="E85" s="1">
        <v>23.821989528795811</v>
      </c>
      <c r="F85" s="1">
        <v>15.5</v>
      </c>
    </row>
    <row r="86" spans="1:6" x14ac:dyDescent="0.2">
      <c r="A86" s="1">
        <v>47</v>
      </c>
      <c r="B86" s="1">
        <v>16.57529281245635</v>
      </c>
      <c r="C86" s="1">
        <v>-7.5292812456350333E-2</v>
      </c>
      <c r="E86" s="1">
        <v>24.345549738219894</v>
      </c>
      <c r="F86" s="1">
        <v>15.5</v>
      </c>
    </row>
    <row r="87" spans="1:6" x14ac:dyDescent="0.2">
      <c r="A87" s="1">
        <v>48</v>
      </c>
      <c r="B87" s="1">
        <v>15.953327223187465</v>
      </c>
      <c r="C87" s="1">
        <v>0.54667277681253523</v>
      </c>
      <c r="E87" s="1">
        <v>24.869109947643977</v>
      </c>
      <c r="F87" s="1">
        <v>15.5</v>
      </c>
    </row>
    <row r="88" spans="1:6" x14ac:dyDescent="0.2">
      <c r="A88" s="1">
        <v>49</v>
      </c>
      <c r="B88" s="1">
        <v>16.229090822937149</v>
      </c>
      <c r="C88" s="1">
        <v>0.27090917706285111</v>
      </c>
      <c r="E88" s="1">
        <v>25.392670157068064</v>
      </c>
      <c r="F88" s="1">
        <v>15.5</v>
      </c>
    </row>
    <row r="89" spans="1:6" x14ac:dyDescent="0.2">
      <c r="A89" s="1">
        <v>50</v>
      </c>
      <c r="B89" s="1">
        <v>16.238110167175648</v>
      </c>
      <c r="C89" s="1">
        <v>0.26188983282435174</v>
      </c>
      <c r="E89" s="1">
        <v>25.916230366492147</v>
      </c>
      <c r="F89" s="1">
        <v>15.5</v>
      </c>
    </row>
    <row r="90" spans="1:6" x14ac:dyDescent="0.2">
      <c r="A90" s="1">
        <v>51</v>
      </c>
      <c r="B90" s="1">
        <v>16.256148855652647</v>
      </c>
      <c r="C90" s="1">
        <v>0.243851144347353</v>
      </c>
      <c r="E90" s="1">
        <v>26.439790575916231</v>
      </c>
      <c r="F90" s="1">
        <v>15.5</v>
      </c>
    </row>
    <row r="91" spans="1:6" x14ac:dyDescent="0.2">
      <c r="A91" s="1">
        <v>52</v>
      </c>
      <c r="B91" s="1">
        <v>17.0744203106632</v>
      </c>
      <c r="C91" s="1">
        <v>-0.57442031066319998</v>
      </c>
      <c r="E91" s="1">
        <v>26.963350785340314</v>
      </c>
      <c r="F91" s="1">
        <v>15.5</v>
      </c>
    </row>
    <row r="92" spans="1:6" x14ac:dyDescent="0.2">
      <c r="A92" s="1">
        <v>53</v>
      </c>
      <c r="B92" s="1">
        <v>16.063090741332438</v>
      </c>
      <c r="C92" s="1">
        <v>0.43690925866756203</v>
      </c>
      <c r="E92" s="1">
        <v>27.486910994764397</v>
      </c>
      <c r="F92" s="1">
        <v>15.5</v>
      </c>
    </row>
    <row r="93" spans="1:6" x14ac:dyDescent="0.2">
      <c r="A93" s="1">
        <v>54</v>
      </c>
      <c r="B93" s="1">
        <v>16.999922517871017</v>
      </c>
      <c r="C93" s="1">
        <v>-0.49992251787101694</v>
      </c>
      <c r="E93" s="1">
        <v>28.01047120418848</v>
      </c>
      <c r="F93" s="1">
        <v>15.5</v>
      </c>
    </row>
    <row r="94" spans="1:6" x14ac:dyDescent="0.2">
      <c r="A94" s="1">
        <v>55</v>
      </c>
      <c r="B94" s="1">
        <v>16.571213388999706</v>
      </c>
      <c r="C94" s="1">
        <v>-7.1213388999705529E-2</v>
      </c>
      <c r="E94" s="1">
        <v>28.534031413612563</v>
      </c>
      <c r="F94" s="1">
        <v>15.5</v>
      </c>
    </row>
    <row r="95" spans="1:6" x14ac:dyDescent="0.2">
      <c r="A95" s="1">
        <v>56</v>
      </c>
      <c r="B95" s="1">
        <v>16.589252077476704</v>
      </c>
      <c r="C95" s="1">
        <v>-8.9252077476704272E-2</v>
      </c>
      <c r="E95" s="1">
        <v>29.05759162303665</v>
      </c>
      <c r="F95" s="1">
        <v>15.5</v>
      </c>
    </row>
    <row r="96" spans="1:6" x14ac:dyDescent="0.2">
      <c r="A96" s="1">
        <v>57</v>
      </c>
      <c r="B96" s="1">
        <v>16.447062277166033</v>
      </c>
      <c r="C96" s="1">
        <v>5.2937722833966916E-2</v>
      </c>
      <c r="E96" s="1">
        <v>29.581151832460733</v>
      </c>
      <c r="F96" s="1">
        <v>15.5</v>
      </c>
    </row>
    <row r="97" spans="1:6" x14ac:dyDescent="0.2">
      <c r="A97" s="1">
        <v>58</v>
      </c>
      <c r="B97" s="1">
        <v>16.456081621404532</v>
      </c>
      <c r="C97" s="1">
        <v>4.3918378595467544E-2</v>
      </c>
      <c r="E97" s="1">
        <v>30.104712041884817</v>
      </c>
      <c r="F97" s="1">
        <v>15.5</v>
      </c>
    </row>
    <row r="98" spans="1:6" x14ac:dyDescent="0.2">
      <c r="A98" s="1">
        <v>59</v>
      </c>
      <c r="B98" s="1">
        <v>16.199789868902705</v>
      </c>
      <c r="C98" s="1">
        <v>0.30021013109729466</v>
      </c>
      <c r="E98" s="1">
        <v>30.6282722513089</v>
      </c>
      <c r="F98" s="1">
        <v>15.5</v>
      </c>
    </row>
    <row r="99" spans="1:6" x14ac:dyDescent="0.2">
      <c r="A99" s="1">
        <v>60</v>
      </c>
      <c r="B99" s="1">
        <v>16.315628205666318</v>
      </c>
      <c r="C99" s="1">
        <v>0.184371794333682</v>
      </c>
      <c r="E99" s="1">
        <v>31.151832460732983</v>
      </c>
      <c r="F99" s="1">
        <v>15.5</v>
      </c>
    </row>
    <row r="100" spans="1:6" x14ac:dyDescent="0.2">
      <c r="A100" s="1">
        <v>61</v>
      </c>
      <c r="B100" s="1">
        <v>16.716249486418114</v>
      </c>
      <c r="C100" s="1">
        <v>-0.21624948641811415</v>
      </c>
      <c r="E100" s="1">
        <v>31.675392670157066</v>
      </c>
      <c r="F100" s="1">
        <v>15.5</v>
      </c>
    </row>
    <row r="101" spans="1:6" x14ac:dyDescent="0.2">
      <c r="A101" s="1">
        <v>62</v>
      </c>
      <c r="B101" s="1">
        <v>15.691970447037036</v>
      </c>
      <c r="C101" s="1">
        <v>0.80802955296296375</v>
      </c>
      <c r="E101" s="1">
        <v>32.198952879581157</v>
      </c>
      <c r="F101" s="1">
        <v>15.5</v>
      </c>
    </row>
    <row r="102" spans="1:6" x14ac:dyDescent="0.2">
      <c r="A102" s="1">
        <v>63</v>
      </c>
      <c r="B102" s="1">
        <v>15.700989791275536</v>
      </c>
      <c r="C102" s="1">
        <v>0.79901020872446438</v>
      </c>
      <c r="E102" s="1">
        <v>32.72251308900524</v>
      </c>
      <c r="F102" s="1">
        <v>15.5</v>
      </c>
    </row>
    <row r="103" spans="1:6" x14ac:dyDescent="0.2">
      <c r="A103" s="1">
        <v>64</v>
      </c>
      <c r="B103" s="1">
        <v>16.720296375122601</v>
      </c>
      <c r="C103" s="1">
        <v>-0.22029637512260081</v>
      </c>
      <c r="E103" s="1">
        <v>33.246073298429323</v>
      </c>
      <c r="F103" s="1">
        <v>15.5</v>
      </c>
    </row>
    <row r="104" spans="1:6" x14ac:dyDescent="0.2">
      <c r="A104" s="1">
        <v>65</v>
      </c>
      <c r="B104" s="1">
        <v>16.543776207695448</v>
      </c>
      <c r="C104" s="1">
        <v>-4.3776207695447766E-2</v>
      </c>
      <c r="E104" s="1">
        <v>33.769633507853406</v>
      </c>
      <c r="F104" s="1">
        <v>15.5</v>
      </c>
    </row>
    <row r="105" spans="1:6" x14ac:dyDescent="0.2">
      <c r="A105" s="1">
        <v>66</v>
      </c>
      <c r="B105" s="1">
        <v>16.552795551933947</v>
      </c>
      <c r="C105" s="1">
        <v>-5.2795551933947138E-2</v>
      </c>
      <c r="E105" s="1">
        <v>34.293193717277489</v>
      </c>
      <c r="F105" s="1">
        <v>15.5</v>
      </c>
    </row>
    <row r="106" spans="1:6" x14ac:dyDescent="0.2">
      <c r="A106" s="1">
        <v>67</v>
      </c>
      <c r="B106" s="1">
        <v>16.543776207695448</v>
      </c>
      <c r="C106" s="1">
        <v>-4.3776207695447766E-2</v>
      </c>
      <c r="E106" s="1">
        <v>34.816753926701573</v>
      </c>
      <c r="F106" s="1">
        <v>15.5</v>
      </c>
    </row>
    <row r="107" spans="1:6" x14ac:dyDescent="0.2">
      <c r="A107" s="1">
        <v>68</v>
      </c>
      <c r="B107" s="1">
        <v>16.570834240410946</v>
      </c>
      <c r="C107" s="1">
        <v>-7.0834240410945881E-2</v>
      </c>
      <c r="E107" s="1">
        <v>35.340314136125656</v>
      </c>
      <c r="F107" s="1">
        <v>15.5</v>
      </c>
    </row>
    <row r="108" spans="1:6" x14ac:dyDescent="0.2">
      <c r="A108" s="1">
        <v>69</v>
      </c>
      <c r="B108" s="1">
        <v>16.286051296422762</v>
      </c>
      <c r="C108" s="1">
        <v>0.21394870357723761</v>
      </c>
      <c r="E108" s="1">
        <v>35.863874345549739</v>
      </c>
      <c r="F108" s="1">
        <v>15.5</v>
      </c>
    </row>
    <row r="109" spans="1:6" x14ac:dyDescent="0.2">
      <c r="A109" s="1">
        <v>70</v>
      </c>
      <c r="B109" s="1">
        <v>16.579853584649445</v>
      </c>
      <c r="C109" s="1">
        <v>-7.9853584649445253E-2</v>
      </c>
      <c r="E109" s="1">
        <v>36.387434554973822</v>
      </c>
      <c r="F109" s="1">
        <v>15.5</v>
      </c>
    </row>
    <row r="110" spans="1:6" x14ac:dyDescent="0.2">
      <c r="A110" s="1">
        <v>71</v>
      </c>
      <c r="B110" s="1">
        <v>15.987838746710576</v>
      </c>
      <c r="C110" s="1">
        <v>0.51216125328942397</v>
      </c>
      <c r="E110" s="1">
        <v>36.910994764397905</v>
      </c>
      <c r="F110" s="1">
        <v>15.5</v>
      </c>
    </row>
    <row r="111" spans="1:6" x14ac:dyDescent="0.2">
      <c r="A111" s="1">
        <v>72</v>
      </c>
      <c r="B111" s="1">
        <v>16.206821415245233</v>
      </c>
      <c r="C111" s="1">
        <v>0.29317858475476655</v>
      </c>
      <c r="E111" s="1">
        <v>37.434554973821996</v>
      </c>
      <c r="F111" s="1">
        <v>15.5</v>
      </c>
    </row>
    <row r="112" spans="1:6" x14ac:dyDescent="0.2">
      <c r="A112" s="1">
        <v>73</v>
      </c>
      <c r="B112" s="1">
        <v>16.241825255174501</v>
      </c>
      <c r="C112" s="1">
        <v>0.2581747448254994</v>
      </c>
      <c r="E112" s="1">
        <v>37.958115183246079</v>
      </c>
      <c r="F112" s="1">
        <v>15.5</v>
      </c>
    </row>
    <row r="113" spans="1:6" x14ac:dyDescent="0.2">
      <c r="A113" s="1">
        <v>74</v>
      </c>
      <c r="B113" s="1">
        <v>16.909797243040678</v>
      </c>
      <c r="C113" s="1">
        <v>-0.40979724304067844</v>
      </c>
      <c r="E113" s="1">
        <v>38.481675392670162</v>
      </c>
      <c r="F113" s="1">
        <v>15.5</v>
      </c>
    </row>
    <row r="114" spans="1:6" x14ac:dyDescent="0.2">
      <c r="A114" s="1">
        <v>75</v>
      </c>
      <c r="B114" s="1">
        <v>16.208270929092659</v>
      </c>
      <c r="C114" s="1">
        <v>0.29172907090734057</v>
      </c>
      <c r="E114" s="1">
        <v>39.005235602094245</v>
      </c>
      <c r="F114" s="1">
        <v>15.5</v>
      </c>
    </row>
    <row r="115" spans="1:6" x14ac:dyDescent="0.2">
      <c r="A115" s="1">
        <v>76</v>
      </c>
      <c r="B115" s="1">
        <v>15.472085698363607</v>
      </c>
      <c r="C115" s="1">
        <v>0.52791430163639319</v>
      </c>
      <c r="E115" s="1">
        <v>39.528795811518329</v>
      </c>
      <c r="F115" s="1">
        <v>15.5</v>
      </c>
    </row>
    <row r="116" spans="1:6" x14ac:dyDescent="0.2">
      <c r="A116" s="1">
        <v>77</v>
      </c>
      <c r="B116" s="1">
        <v>15.759632011565021</v>
      </c>
      <c r="C116" s="1">
        <v>0.2403679884349792</v>
      </c>
      <c r="E116" s="1">
        <v>40.052356020942412</v>
      </c>
      <c r="F116" s="1">
        <v>15.5</v>
      </c>
    </row>
    <row r="117" spans="1:6" x14ac:dyDescent="0.2">
      <c r="A117" s="1">
        <v>78</v>
      </c>
      <c r="B117" s="1">
        <v>15.96324085740671</v>
      </c>
      <c r="C117" s="1">
        <v>3.6759142593290051E-2</v>
      </c>
      <c r="E117" s="1">
        <v>40.575916230366495</v>
      </c>
      <c r="F117" s="1">
        <v>15.5</v>
      </c>
    </row>
    <row r="118" spans="1:6" x14ac:dyDescent="0.2">
      <c r="A118" s="1">
        <v>79</v>
      </c>
      <c r="B118" s="1">
        <v>15.729810609636292</v>
      </c>
      <c r="C118" s="1">
        <v>0.27018939036370782</v>
      </c>
      <c r="E118" s="1">
        <v>41.099476439790578</v>
      </c>
      <c r="F118" s="1">
        <v>15.5</v>
      </c>
    </row>
    <row r="119" spans="1:6" x14ac:dyDescent="0.2">
      <c r="A119" s="1">
        <v>80</v>
      </c>
      <c r="B119" s="1">
        <v>15.457366437560689</v>
      </c>
      <c r="C119" s="1">
        <v>0.54263356243931149</v>
      </c>
      <c r="E119" s="1">
        <v>41.623036649214662</v>
      </c>
      <c r="F119" s="1">
        <v>16</v>
      </c>
    </row>
    <row r="120" spans="1:6" x14ac:dyDescent="0.2">
      <c r="A120" s="1">
        <v>81</v>
      </c>
      <c r="B120" s="1">
        <v>16.017912981298554</v>
      </c>
      <c r="C120" s="1">
        <v>-1.7912981298554342E-2</v>
      </c>
      <c r="E120" s="1">
        <v>42.146596858638745</v>
      </c>
      <c r="F120" s="1">
        <v>16</v>
      </c>
    </row>
    <row r="121" spans="1:6" x14ac:dyDescent="0.2">
      <c r="A121" s="1">
        <v>82</v>
      </c>
      <c r="B121" s="1">
        <v>16.044971014014052</v>
      </c>
      <c r="C121" s="1">
        <v>-4.4971014014052457E-2</v>
      </c>
      <c r="E121" s="1">
        <v>42.670157068062828</v>
      </c>
      <c r="F121" s="1">
        <v>16</v>
      </c>
    </row>
    <row r="122" spans="1:6" x14ac:dyDescent="0.2">
      <c r="A122" s="1">
        <v>83</v>
      </c>
      <c r="B122" s="1">
        <v>15.805284791218368</v>
      </c>
      <c r="C122" s="1">
        <v>0.1947152087816324</v>
      </c>
      <c r="E122" s="1">
        <v>43.193717277486911</v>
      </c>
      <c r="F122" s="1">
        <v>16</v>
      </c>
    </row>
    <row r="123" spans="1:6" x14ac:dyDescent="0.2">
      <c r="A123" s="1">
        <v>84</v>
      </c>
      <c r="B123" s="1">
        <v>16.08104839096805</v>
      </c>
      <c r="C123" s="1">
        <v>-8.1048390968049944E-2</v>
      </c>
      <c r="E123" s="1">
        <v>43.717277486910994</v>
      </c>
      <c r="F123" s="1">
        <v>16</v>
      </c>
    </row>
    <row r="124" spans="1:6" x14ac:dyDescent="0.2">
      <c r="A124" s="1">
        <v>85</v>
      </c>
      <c r="B124" s="1">
        <v>15.86424369333775</v>
      </c>
      <c r="C124" s="1">
        <v>0.13575630666225003</v>
      </c>
      <c r="E124" s="1">
        <v>44.240837696335085</v>
      </c>
      <c r="F124" s="1">
        <v>16</v>
      </c>
    </row>
    <row r="125" spans="1:6" x14ac:dyDescent="0.2">
      <c r="A125" s="1">
        <v>86</v>
      </c>
      <c r="B125" s="1">
        <v>15.873263037576249</v>
      </c>
      <c r="C125" s="1">
        <v>0.12673696242375065</v>
      </c>
      <c r="E125" s="1">
        <v>44.764397905759168</v>
      </c>
      <c r="F125" s="1">
        <v>16</v>
      </c>
    </row>
    <row r="126" spans="1:6" x14ac:dyDescent="0.2">
      <c r="A126" s="1">
        <v>87</v>
      </c>
      <c r="B126" s="1">
        <v>16.149026637325935</v>
      </c>
      <c r="C126" s="1">
        <v>-0.14902663732593524</v>
      </c>
      <c r="E126" s="1">
        <v>45.287958115183251</v>
      </c>
      <c r="F126" s="1">
        <v>16</v>
      </c>
    </row>
    <row r="127" spans="1:6" x14ac:dyDescent="0.2">
      <c r="A127" s="1">
        <v>88</v>
      </c>
      <c r="B127" s="1">
        <v>15.946768022360599</v>
      </c>
      <c r="C127" s="1">
        <v>5.3231977639400796E-2</v>
      </c>
      <c r="E127" s="1">
        <v>45.811518324607334</v>
      </c>
      <c r="F127" s="1">
        <v>16</v>
      </c>
    </row>
    <row r="128" spans="1:6" x14ac:dyDescent="0.2">
      <c r="A128" s="1">
        <v>89</v>
      </c>
      <c r="B128" s="1">
        <v>16.21105213446015</v>
      </c>
      <c r="C128" s="1">
        <v>-0.21105213446015014</v>
      </c>
      <c r="E128" s="1">
        <v>46.335078534031418</v>
      </c>
      <c r="F128" s="1">
        <v>16</v>
      </c>
    </row>
    <row r="129" spans="1:6" x14ac:dyDescent="0.2">
      <c r="A129" s="1">
        <v>90</v>
      </c>
      <c r="B129" s="1">
        <v>15.628835037367541</v>
      </c>
      <c r="C129" s="1">
        <v>0.37116496263245935</v>
      </c>
      <c r="E129" s="1">
        <v>46.858638743455501</v>
      </c>
      <c r="F129" s="1">
        <v>16</v>
      </c>
    </row>
    <row r="130" spans="1:6" x14ac:dyDescent="0.2">
      <c r="A130" s="1">
        <v>91</v>
      </c>
      <c r="B130" s="1">
        <v>15.785435190325586</v>
      </c>
      <c r="C130" s="1">
        <v>0.21456480967441394</v>
      </c>
      <c r="E130" s="1">
        <v>47.382198952879584</v>
      </c>
      <c r="F130" s="1">
        <v>16</v>
      </c>
    </row>
    <row r="131" spans="1:6" x14ac:dyDescent="0.2">
      <c r="A131" s="1">
        <v>92</v>
      </c>
      <c r="B131" s="1">
        <v>15.931656669832719</v>
      </c>
      <c r="C131" s="1">
        <v>6.8343330167280669E-2</v>
      </c>
      <c r="E131" s="1">
        <v>47.905759162303667</v>
      </c>
      <c r="F131" s="1">
        <v>16</v>
      </c>
    </row>
    <row r="132" spans="1:6" x14ac:dyDescent="0.2">
      <c r="A132" s="1">
        <v>93</v>
      </c>
      <c r="B132" s="1">
        <v>15.958714702548217</v>
      </c>
      <c r="C132" s="1">
        <v>4.1285297451782554E-2</v>
      </c>
      <c r="E132" s="1">
        <v>48.42931937172775</v>
      </c>
      <c r="F132" s="1">
        <v>16</v>
      </c>
    </row>
    <row r="133" spans="1:6" x14ac:dyDescent="0.2">
      <c r="A133" s="1">
        <v>94</v>
      </c>
      <c r="B133" s="1">
        <v>15.985772735263716</v>
      </c>
      <c r="C133" s="1">
        <v>1.422726473628444E-2</v>
      </c>
      <c r="E133" s="1">
        <v>48.952879581151834</v>
      </c>
      <c r="F133" s="1">
        <v>16</v>
      </c>
    </row>
    <row r="134" spans="1:6" x14ac:dyDescent="0.2">
      <c r="A134" s="1">
        <v>95</v>
      </c>
      <c r="B134" s="1">
        <v>16.081129429809437</v>
      </c>
      <c r="C134" s="1">
        <v>-8.1129429809436715E-2</v>
      </c>
      <c r="E134" s="1">
        <v>49.476439790575917</v>
      </c>
      <c r="F134" s="1">
        <v>16</v>
      </c>
    </row>
    <row r="135" spans="1:6" x14ac:dyDescent="0.2">
      <c r="A135" s="1">
        <v>96</v>
      </c>
      <c r="B135" s="1">
        <v>16.090148774047936</v>
      </c>
      <c r="C135" s="1">
        <v>-9.0148774047936087E-2</v>
      </c>
      <c r="E135" s="1">
        <v>50</v>
      </c>
      <c r="F135" s="1">
        <v>16</v>
      </c>
    </row>
    <row r="136" spans="1:6" x14ac:dyDescent="0.2">
      <c r="A136" s="1">
        <v>97</v>
      </c>
      <c r="B136" s="1">
        <v>16.598271421715204</v>
      </c>
      <c r="C136" s="1">
        <v>-0.59827142171520364</v>
      </c>
      <c r="E136" s="1">
        <v>50.52356020942409</v>
      </c>
      <c r="F136" s="1">
        <v>16</v>
      </c>
    </row>
    <row r="137" spans="1:6" x14ac:dyDescent="0.2">
      <c r="A137" s="1">
        <v>98</v>
      </c>
      <c r="B137" s="1">
        <v>16.431466542429931</v>
      </c>
      <c r="C137" s="1">
        <v>-0.43146654242993066</v>
      </c>
      <c r="E137" s="1">
        <v>51.047120418848174</v>
      </c>
      <c r="F137" s="1">
        <v>16</v>
      </c>
    </row>
    <row r="138" spans="1:6" x14ac:dyDescent="0.2">
      <c r="A138" s="1">
        <v>99</v>
      </c>
      <c r="B138" s="1">
        <v>16.173741631157245</v>
      </c>
      <c r="C138" s="1">
        <v>-0.17374163115724528</v>
      </c>
      <c r="E138" s="1">
        <v>51.570680628272257</v>
      </c>
      <c r="F138" s="1">
        <v>16</v>
      </c>
    </row>
    <row r="139" spans="1:6" x14ac:dyDescent="0.2">
      <c r="A139" s="1">
        <v>100</v>
      </c>
      <c r="B139" s="1">
        <v>15.913617981355721</v>
      </c>
      <c r="C139" s="1">
        <v>8.6382018644279412E-2</v>
      </c>
      <c r="E139" s="1">
        <v>52.09424083769634</v>
      </c>
      <c r="F139" s="1">
        <v>16</v>
      </c>
    </row>
    <row r="140" spans="1:6" x14ac:dyDescent="0.2">
      <c r="A140" s="1">
        <v>101</v>
      </c>
      <c r="B140" s="1">
        <v>15.682951102798537</v>
      </c>
      <c r="C140" s="1">
        <v>0.31704889720146312</v>
      </c>
      <c r="E140" s="1">
        <v>52.617801047120423</v>
      </c>
      <c r="F140" s="1">
        <v>16</v>
      </c>
    </row>
    <row r="141" spans="1:6" x14ac:dyDescent="0.2">
      <c r="A141" s="1">
        <v>102</v>
      </c>
      <c r="B141" s="1">
        <v>16.342686238381816</v>
      </c>
      <c r="C141" s="1">
        <v>-0.34268623838181611</v>
      </c>
      <c r="E141" s="1">
        <v>53.141361256544506</v>
      </c>
      <c r="F141" s="1">
        <v>16</v>
      </c>
    </row>
    <row r="142" spans="1:6" x14ac:dyDescent="0.2">
      <c r="A142" s="1">
        <v>103</v>
      </c>
      <c r="B142" s="1">
        <v>16.09742110844892</v>
      </c>
      <c r="C142" s="1">
        <v>-9.7421108448919824E-2</v>
      </c>
      <c r="E142" s="1">
        <v>53.66492146596859</v>
      </c>
      <c r="F142" s="1">
        <v>16</v>
      </c>
    </row>
    <row r="143" spans="1:6" x14ac:dyDescent="0.2">
      <c r="A143" s="1">
        <v>104</v>
      </c>
      <c r="B143" s="1">
        <v>15.849944287637685</v>
      </c>
      <c r="C143" s="1">
        <v>0.15005571236231496</v>
      </c>
      <c r="E143" s="1">
        <v>54.188481675392673</v>
      </c>
      <c r="F143" s="1">
        <v>16</v>
      </c>
    </row>
    <row r="144" spans="1:6" x14ac:dyDescent="0.2">
      <c r="A144" s="1">
        <v>105</v>
      </c>
      <c r="B144" s="1">
        <v>15.743125295112572</v>
      </c>
      <c r="C144" s="1">
        <v>0.25687470488742825</v>
      </c>
      <c r="E144" s="1">
        <v>54.712041884816756</v>
      </c>
      <c r="F144" s="1">
        <v>16</v>
      </c>
    </row>
    <row r="145" spans="1:6" x14ac:dyDescent="0.2">
      <c r="A145" s="1">
        <v>106</v>
      </c>
      <c r="B145" s="1">
        <v>15.467361695362888</v>
      </c>
      <c r="C145" s="1">
        <v>0.53263830463711237</v>
      </c>
      <c r="E145" s="1">
        <v>55.235602094240839</v>
      </c>
      <c r="F145" s="1">
        <v>16</v>
      </c>
    </row>
    <row r="146" spans="1:6" x14ac:dyDescent="0.2">
      <c r="A146" s="1">
        <v>107</v>
      </c>
      <c r="B146" s="1">
        <v>15.099128885446838</v>
      </c>
      <c r="C146" s="1">
        <v>0.90087111455316204</v>
      </c>
      <c r="E146" s="1">
        <v>55.759162303664922</v>
      </c>
      <c r="F146" s="1">
        <v>16</v>
      </c>
    </row>
    <row r="147" spans="1:6" x14ac:dyDescent="0.2">
      <c r="A147" s="1">
        <v>108</v>
      </c>
      <c r="B147" s="1">
        <v>15.592158806076371</v>
      </c>
      <c r="C147" s="1">
        <v>0.40784119392362861</v>
      </c>
      <c r="E147" s="1">
        <v>56.282722513089006</v>
      </c>
      <c r="F147" s="1">
        <v>16</v>
      </c>
    </row>
    <row r="148" spans="1:6" x14ac:dyDescent="0.2">
      <c r="A148" s="1">
        <v>109</v>
      </c>
      <c r="B148" s="1">
        <v>15.652408824595232</v>
      </c>
      <c r="C148" s="1">
        <v>0.34759117540476758</v>
      </c>
      <c r="E148" s="1">
        <v>56.806282722513089</v>
      </c>
      <c r="F148" s="1">
        <v>16</v>
      </c>
    </row>
    <row r="149" spans="1:6" x14ac:dyDescent="0.2">
      <c r="A149" s="1">
        <v>110</v>
      </c>
      <c r="B149" s="1">
        <v>15.670447513072231</v>
      </c>
      <c r="C149" s="1">
        <v>0.32955248692776884</v>
      </c>
      <c r="E149" s="1">
        <v>57.329842931937179</v>
      </c>
      <c r="F149" s="1">
        <v>16</v>
      </c>
    </row>
    <row r="150" spans="1:6" x14ac:dyDescent="0.2">
      <c r="A150" s="1">
        <v>111</v>
      </c>
      <c r="B150" s="1">
        <v>16.19925158485416</v>
      </c>
      <c r="C150" s="1">
        <v>-0.19925158485416006</v>
      </c>
      <c r="E150" s="1">
        <v>57.853403141361262</v>
      </c>
      <c r="F150" s="1">
        <v>16</v>
      </c>
    </row>
    <row r="151" spans="1:6" x14ac:dyDescent="0.2">
      <c r="A151" s="1">
        <v>112</v>
      </c>
      <c r="B151" s="1">
        <v>15.351158727914884</v>
      </c>
      <c r="C151" s="1">
        <v>0.64884127208511622</v>
      </c>
      <c r="E151" s="1">
        <v>58.376963350785346</v>
      </c>
      <c r="F151" s="1">
        <v>16</v>
      </c>
    </row>
    <row r="152" spans="1:6" x14ac:dyDescent="0.2">
      <c r="A152" s="1">
        <v>113</v>
      </c>
      <c r="B152" s="1">
        <v>15.213175620103829</v>
      </c>
      <c r="C152" s="1">
        <v>0.28682437989617071</v>
      </c>
      <c r="E152" s="1">
        <v>58.900523560209429</v>
      </c>
      <c r="F152" s="1">
        <v>16</v>
      </c>
    </row>
    <row r="153" spans="1:6" x14ac:dyDescent="0.2">
      <c r="A153" s="1">
        <v>114</v>
      </c>
      <c r="B153" s="1">
        <v>15.661832363278407</v>
      </c>
      <c r="C153" s="1">
        <v>-0.16183236327840689</v>
      </c>
      <c r="E153" s="1">
        <v>59.424083769633512</v>
      </c>
      <c r="F153" s="1">
        <v>16</v>
      </c>
    </row>
    <row r="154" spans="1:6" x14ac:dyDescent="0.2">
      <c r="A154" s="1">
        <v>115</v>
      </c>
      <c r="B154" s="1">
        <v>14.911539154625743</v>
      </c>
      <c r="C154" s="1">
        <v>0.58846084537425725</v>
      </c>
      <c r="E154" s="1">
        <v>59.947643979057595</v>
      </c>
      <c r="F154" s="1">
        <v>16</v>
      </c>
    </row>
    <row r="155" spans="1:6" x14ac:dyDescent="0.2">
      <c r="A155" s="1">
        <v>116</v>
      </c>
      <c r="B155" s="1">
        <v>14.98544748277693</v>
      </c>
      <c r="C155" s="1">
        <v>0.51455251722306983</v>
      </c>
      <c r="E155" s="1">
        <v>60.471204188481678</v>
      </c>
      <c r="F155" s="1">
        <v>16</v>
      </c>
    </row>
    <row r="156" spans="1:6" x14ac:dyDescent="0.2">
      <c r="A156" s="1">
        <v>117</v>
      </c>
      <c r="B156" s="1">
        <v>15.150643836632234</v>
      </c>
      <c r="C156" s="1">
        <v>0.34935616336776576</v>
      </c>
      <c r="E156" s="1">
        <v>60.994764397905762</v>
      </c>
      <c r="F156" s="1">
        <v>16.5</v>
      </c>
    </row>
    <row r="157" spans="1:6" x14ac:dyDescent="0.2">
      <c r="A157" s="1">
        <v>118</v>
      </c>
      <c r="B157" s="1">
        <v>15.444446124858917</v>
      </c>
      <c r="C157" s="1">
        <v>5.5553875141082898E-2</v>
      </c>
      <c r="E157" s="1">
        <v>61.518324607329845</v>
      </c>
      <c r="F157" s="1">
        <v>16.5</v>
      </c>
    </row>
    <row r="158" spans="1:6" x14ac:dyDescent="0.2">
      <c r="A158" s="1">
        <v>119</v>
      </c>
      <c r="B158" s="1">
        <v>15.738248413085598</v>
      </c>
      <c r="C158" s="1">
        <v>-0.23824841308559819</v>
      </c>
      <c r="E158" s="1">
        <v>62.041884816753928</v>
      </c>
      <c r="F158" s="1">
        <v>16.5</v>
      </c>
    </row>
    <row r="159" spans="1:6" x14ac:dyDescent="0.2">
      <c r="A159" s="1">
        <v>120</v>
      </c>
      <c r="B159" s="1">
        <v>15.969496832431979</v>
      </c>
      <c r="C159" s="1">
        <v>-0.46949683243197882</v>
      </c>
      <c r="E159" s="1">
        <v>62.565445026178011</v>
      </c>
      <c r="F159" s="1">
        <v>16.5</v>
      </c>
    </row>
    <row r="160" spans="1:6" x14ac:dyDescent="0.2">
      <c r="A160" s="1">
        <v>121</v>
      </c>
      <c r="B160" s="1">
        <v>15.445027665648109</v>
      </c>
      <c r="C160" s="1">
        <v>5.4972334351891305E-2</v>
      </c>
      <c r="E160" s="1">
        <v>63.089005235602095</v>
      </c>
      <c r="F160" s="1">
        <v>16.5</v>
      </c>
    </row>
    <row r="161" spans="1:6" x14ac:dyDescent="0.2">
      <c r="A161" s="1">
        <v>122</v>
      </c>
      <c r="B161" s="1">
        <v>15.261211082526613</v>
      </c>
      <c r="C161" s="1">
        <v>0.23878891747338749</v>
      </c>
      <c r="E161" s="1">
        <v>63.612565445026178</v>
      </c>
      <c r="F161" s="1">
        <v>16.5</v>
      </c>
    </row>
    <row r="162" spans="1:6" x14ac:dyDescent="0.2">
      <c r="A162" s="1">
        <v>123</v>
      </c>
      <c r="B162" s="1">
        <v>15.441048467265077</v>
      </c>
      <c r="C162" s="1">
        <v>5.8951532734923262E-2</v>
      </c>
      <c r="E162" s="1">
        <v>64.136125654450268</v>
      </c>
      <c r="F162" s="1">
        <v>16.5</v>
      </c>
    </row>
    <row r="163" spans="1:6" x14ac:dyDescent="0.2">
      <c r="A163" s="1">
        <v>124</v>
      </c>
      <c r="B163" s="1">
        <v>14.979714710150704</v>
      </c>
      <c r="C163" s="1">
        <v>0.52028528984929601</v>
      </c>
      <c r="E163" s="1">
        <v>64.659685863874344</v>
      </c>
      <c r="F163" s="1">
        <v>16.5</v>
      </c>
    </row>
    <row r="164" spans="1:6" x14ac:dyDescent="0.2">
      <c r="A164" s="1">
        <v>125</v>
      </c>
      <c r="B164" s="1">
        <v>15.733130037310373</v>
      </c>
      <c r="C164" s="1">
        <v>-0.23313003731037263</v>
      </c>
      <c r="E164" s="1">
        <v>65.183246073298434</v>
      </c>
      <c r="F164" s="1">
        <v>16.5</v>
      </c>
    </row>
    <row r="165" spans="1:6" x14ac:dyDescent="0.2">
      <c r="A165" s="1">
        <v>126</v>
      </c>
      <c r="B165" s="1">
        <v>15.742149381548872</v>
      </c>
      <c r="C165" s="1">
        <v>-0.242149381548872</v>
      </c>
      <c r="E165" s="1">
        <v>65.706806282722511</v>
      </c>
      <c r="F165" s="1">
        <v>16.5</v>
      </c>
    </row>
    <row r="166" spans="1:6" x14ac:dyDescent="0.2">
      <c r="A166" s="1">
        <v>127</v>
      </c>
      <c r="B166" s="1">
        <v>15.939669748149303</v>
      </c>
      <c r="C166" s="1">
        <v>-0.43966974814930282</v>
      </c>
      <c r="E166" s="1">
        <v>66.230366492146601</v>
      </c>
      <c r="F166" s="1">
        <v>16.5</v>
      </c>
    </row>
    <row r="167" spans="1:6" x14ac:dyDescent="0.2">
      <c r="A167" s="1">
        <v>128</v>
      </c>
      <c r="B167" s="1">
        <v>15.76920741426437</v>
      </c>
      <c r="C167" s="1">
        <v>-0.26920741426437012</v>
      </c>
      <c r="E167" s="1">
        <v>66.753926701570677</v>
      </c>
      <c r="F167" s="1">
        <v>16.5</v>
      </c>
    </row>
    <row r="168" spans="1:6" x14ac:dyDescent="0.2">
      <c r="A168" s="1">
        <v>129</v>
      </c>
      <c r="B168" s="1">
        <v>16.361654827406124</v>
      </c>
      <c r="C168" s="1">
        <v>-0.86165482740612376</v>
      </c>
      <c r="E168" s="1">
        <v>67.277486910994767</v>
      </c>
      <c r="F168" s="1">
        <v>16.5</v>
      </c>
    </row>
    <row r="169" spans="1:6" x14ac:dyDescent="0.2">
      <c r="A169" s="1">
        <v>130</v>
      </c>
      <c r="B169" s="1">
        <v>15.837185660622252</v>
      </c>
      <c r="C169" s="1">
        <v>-0.33718566062225186</v>
      </c>
      <c r="E169" s="1">
        <v>67.801047120418858</v>
      </c>
      <c r="F169" s="1">
        <v>16.5</v>
      </c>
    </row>
    <row r="170" spans="1:6" x14ac:dyDescent="0.2">
      <c r="A170" s="1">
        <v>131</v>
      </c>
      <c r="B170" s="1">
        <v>15.787246102741369</v>
      </c>
      <c r="C170" s="1">
        <v>-0.28724610274136886</v>
      </c>
      <c r="E170" s="1">
        <v>68.324607329842934</v>
      </c>
      <c r="F170" s="1">
        <v>16.5</v>
      </c>
    </row>
    <row r="171" spans="1:6" x14ac:dyDescent="0.2">
      <c r="A171" s="1">
        <v>132</v>
      </c>
      <c r="B171" s="1">
        <v>16.121968604610437</v>
      </c>
      <c r="C171" s="1">
        <v>-0.62196860461043713</v>
      </c>
      <c r="E171" s="1">
        <v>68.848167539267024</v>
      </c>
      <c r="F171" s="1">
        <v>16.5</v>
      </c>
    </row>
    <row r="172" spans="1:6" x14ac:dyDescent="0.2">
      <c r="A172" s="1">
        <v>133</v>
      </c>
      <c r="B172" s="1">
        <v>15.940676014071219</v>
      </c>
      <c r="C172" s="1">
        <v>-0.4406760140712187</v>
      </c>
      <c r="E172" s="1">
        <v>69.3717277486911</v>
      </c>
      <c r="F172" s="1">
        <v>16.5</v>
      </c>
    </row>
    <row r="173" spans="1:6" x14ac:dyDescent="0.2">
      <c r="A173" s="1">
        <v>134</v>
      </c>
      <c r="B173" s="1">
        <v>15.682951102798537</v>
      </c>
      <c r="C173" s="1">
        <v>-0.18295110279853688</v>
      </c>
      <c r="E173" s="1">
        <v>69.89528795811519</v>
      </c>
      <c r="F173" s="1">
        <v>16.5</v>
      </c>
    </row>
    <row r="174" spans="1:6" x14ac:dyDescent="0.2">
      <c r="A174" s="1">
        <v>135</v>
      </c>
      <c r="B174" s="1">
        <v>16.108187462524935</v>
      </c>
      <c r="C174" s="1">
        <v>-0.60818746252493483</v>
      </c>
      <c r="E174" s="1">
        <v>70.418848167539267</v>
      </c>
      <c r="F174" s="1">
        <v>16.5</v>
      </c>
    </row>
    <row r="175" spans="1:6" x14ac:dyDescent="0.2">
      <c r="A175" s="1">
        <v>136</v>
      </c>
      <c r="B175" s="1">
        <v>15.664912414321538</v>
      </c>
      <c r="C175" s="1">
        <v>-0.16491241432153814</v>
      </c>
      <c r="E175" s="1">
        <v>70.942408376963357</v>
      </c>
      <c r="F175" s="1">
        <v>16.5</v>
      </c>
    </row>
    <row r="176" spans="1:6" x14ac:dyDescent="0.2">
      <c r="A176" s="1">
        <v>137</v>
      </c>
      <c r="B176" s="1">
        <v>15.940676014071219</v>
      </c>
      <c r="C176" s="1">
        <v>-0.4406760140712187</v>
      </c>
      <c r="E176" s="1">
        <v>71.465968586387433</v>
      </c>
      <c r="F176" s="1">
        <v>16.5</v>
      </c>
    </row>
    <row r="177" spans="1:6" x14ac:dyDescent="0.2">
      <c r="A177" s="1">
        <v>138</v>
      </c>
      <c r="B177" s="1">
        <v>16.07455303931183</v>
      </c>
      <c r="C177" s="1">
        <v>-0.5745530393118301</v>
      </c>
      <c r="E177" s="1">
        <v>71.989528795811523</v>
      </c>
      <c r="F177" s="1">
        <v>16.5</v>
      </c>
    </row>
    <row r="178" spans="1:6" x14ac:dyDescent="0.2">
      <c r="A178" s="1">
        <v>139</v>
      </c>
      <c r="B178" s="1">
        <v>15.467361695362888</v>
      </c>
      <c r="C178" s="1">
        <v>3.263830463711237E-2</v>
      </c>
      <c r="E178" s="1">
        <v>72.513089005235599</v>
      </c>
      <c r="F178" s="1">
        <v>16.5</v>
      </c>
    </row>
    <row r="179" spans="1:6" x14ac:dyDescent="0.2">
      <c r="A179" s="1">
        <v>140</v>
      </c>
      <c r="B179" s="1">
        <v>15.521113964703655</v>
      </c>
      <c r="C179" s="1">
        <v>-2.1113964703655341E-2</v>
      </c>
      <c r="E179" s="1">
        <v>73.03664921465969</v>
      </c>
      <c r="F179" s="1">
        <v>16.5</v>
      </c>
    </row>
    <row r="180" spans="1:6" x14ac:dyDescent="0.2">
      <c r="A180" s="1">
        <v>141</v>
      </c>
      <c r="B180" s="1">
        <v>15.575230030134652</v>
      </c>
      <c r="C180" s="1">
        <v>-7.5230030134651571E-2</v>
      </c>
      <c r="E180" s="1">
        <v>73.560209424083766</v>
      </c>
      <c r="F180" s="1">
        <v>16.5</v>
      </c>
    </row>
    <row r="181" spans="1:6" x14ac:dyDescent="0.2">
      <c r="A181" s="1">
        <v>142</v>
      </c>
      <c r="B181" s="1">
        <v>15.584249374373151</v>
      </c>
      <c r="C181" s="1">
        <v>-8.4249374373150943E-2</v>
      </c>
      <c r="E181" s="1">
        <v>74.083769633507856</v>
      </c>
      <c r="F181" s="1">
        <v>16.5</v>
      </c>
    </row>
    <row r="182" spans="1:6" x14ac:dyDescent="0.2">
      <c r="A182" s="1">
        <v>143</v>
      </c>
      <c r="B182" s="1">
        <v>14.916564029772491</v>
      </c>
      <c r="C182" s="1">
        <v>0.5834359702275087</v>
      </c>
      <c r="E182" s="1">
        <v>74.607329842931946</v>
      </c>
      <c r="F182" s="1">
        <v>16.5</v>
      </c>
    </row>
    <row r="183" spans="1:6" x14ac:dyDescent="0.2">
      <c r="A183" s="1">
        <v>144</v>
      </c>
      <c r="B183" s="1">
        <v>15.607312103402736</v>
      </c>
      <c r="C183" s="1">
        <v>-0.10731210340273556</v>
      </c>
      <c r="E183" s="1">
        <v>75.130890052356023</v>
      </c>
      <c r="F183" s="1">
        <v>16.5</v>
      </c>
    </row>
    <row r="184" spans="1:6" x14ac:dyDescent="0.2">
      <c r="A184" s="1">
        <v>145</v>
      </c>
      <c r="B184" s="1">
        <v>15.349587192130052</v>
      </c>
      <c r="C184" s="1">
        <v>0.15041280786994804</v>
      </c>
      <c r="E184" s="1">
        <v>75.654450261780113</v>
      </c>
      <c r="F184" s="1">
        <v>16.5</v>
      </c>
    </row>
    <row r="185" spans="1:6" x14ac:dyDescent="0.2">
      <c r="A185" s="1">
        <v>146</v>
      </c>
      <c r="B185" s="1">
        <v>15.408546094249436</v>
      </c>
      <c r="C185" s="1">
        <v>9.1453905750563891E-2</v>
      </c>
      <c r="E185" s="1">
        <v>76.178010471204189</v>
      </c>
      <c r="F185" s="1">
        <v>16.5</v>
      </c>
    </row>
    <row r="186" spans="1:6" x14ac:dyDescent="0.2">
      <c r="A186" s="1">
        <v>147</v>
      </c>
      <c r="B186" s="1">
        <v>15.150821182976753</v>
      </c>
      <c r="C186" s="1">
        <v>0.34917881702324749</v>
      </c>
      <c r="E186" s="1">
        <v>76.701570680628279</v>
      </c>
      <c r="F186" s="1">
        <v>16.5</v>
      </c>
    </row>
    <row r="187" spans="1:6" x14ac:dyDescent="0.2">
      <c r="A187" s="1">
        <v>148</v>
      </c>
      <c r="B187" s="1">
        <v>15.168859871453751</v>
      </c>
      <c r="C187" s="1">
        <v>0.33114012854624875</v>
      </c>
      <c r="E187" s="1">
        <v>77.225130890052355</v>
      </c>
      <c r="F187" s="1">
        <v>16.5</v>
      </c>
    </row>
    <row r="188" spans="1:6" x14ac:dyDescent="0.2">
      <c r="A188" s="1">
        <v>149</v>
      </c>
      <c r="B188" s="1">
        <v>15.177879215692251</v>
      </c>
      <c r="C188" s="1">
        <v>0.32212078430774937</v>
      </c>
      <c r="E188" s="1">
        <v>77.748691099476446</v>
      </c>
      <c r="F188" s="1">
        <v>17</v>
      </c>
    </row>
    <row r="189" spans="1:6" x14ac:dyDescent="0.2">
      <c r="A189" s="1">
        <v>150</v>
      </c>
      <c r="B189" s="1">
        <v>15.195917904169249</v>
      </c>
      <c r="C189" s="1">
        <v>0.30408209583075063</v>
      </c>
      <c r="E189" s="1">
        <v>78.272251308900522</v>
      </c>
      <c r="F189" s="1">
        <v>17</v>
      </c>
    </row>
    <row r="190" spans="1:6" x14ac:dyDescent="0.2">
      <c r="A190" s="1">
        <v>151</v>
      </c>
      <c r="B190" s="1">
        <v>15.204937248407749</v>
      </c>
      <c r="C190" s="1">
        <v>0.29506275159225126</v>
      </c>
      <c r="E190" s="1">
        <v>78.795811518324612</v>
      </c>
      <c r="F190" s="1">
        <v>17</v>
      </c>
    </row>
    <row r="191" spans="1:6" x14ac:dyDescent="0.2">
      <c r="A191" s="1">
        <v>152</v>
      </c>
      <c r="B191" s="1">
        <v>15.213956592646248</v>
      </c>
      <c r="C191" s="1">
        <v>0.28604340735375189</v>
      </c>
      <c r="E191" s="1">
        <v>79.319371727748688</v>
      </c>
      <c r="F191" s="1">
        <v>17</v>
      </c>
    </row>
    <row r="192" spans="1:6" x14ac:dyDescent="0.2">
      <c r="A192" s="1">
        <v>153</v>
      </c>
      <c r="B192" s="1">
        <v>15.222975936884747</v>
      </c>
      <c r="C192" s="1">
        <v>0.27702406311525252</v>
      </c>
      <c r="E192" s="1">
        <v>79.842931937172779</v>
      </c>
      <c r="F192" s="1">
        <v>17</v>
      </c>
    </row>
    <row r="193" spans="1:6" x14ac:dyDescent="0.2">
      <c r="A193" s="1">
        <v>154</v>
      </c>
      <c r="B193" s="1">
        <v>15.706524890026229</v>
      </c>
      <c r="C193" s="1">
        <v>-0.20652489002622865</v>
      </c>
      <c r="E193" s="1">
        <v>80.366492146596855</v>
      </c>
      <c r="F193" s="1">
        <v>17</v>
      </c>
    </row>
    <row r="194" spans="1:6" x14ac:dyDescent="0.2">
      <c r="A194" s="1">
        <v>155</v>
      </c>
      <c r="B194" s="1">
        <v>14.843819423281051</v>
      </c>
      <c r="C194" s="1">
        <v>0.15618057671894903</v>
      </c>
      <c r="E194" s="1">
        <v>80.890052356020945</v>
      </c>
      <c r="F194" s="1">
        <v>17</v>
      </c>
    </row>
    <row r="195" spans="1:6" x14ac:dyDescent="0.2">
      <c r="A195" s="1">
        <v>156</v>
      </c>
      <c r="B195" s="1">
        <v>14.85283876751955</v>
      </c>
      <c r="C195" s="1">
        <v>0.14716123248044966</v>
      </c>
      <c r="E195" s="1">
        <v>81.413612565445035</v>
      </c>
      <c r="F195" s="1">
        <v>17</v>
      </c>
    </row>
    <row r="196" spans="1:6" x14ac:dyDescent="0.2">
      <c r="A196" s="1">
        <v>157</v>
      </c>
      <c r="B196" s="1">
        <v>15.554186770979205</v>
      </c>
      <c r="C196" s="1">
        <v>-0.55418677097920543</v>
      </c>
      <c r="E196" s="1">
        <v>81.937172774869111</v>
      </c>
      <c r="F196" s="1">
        <v>17</v>
      </c>
    </row>
    <row r="197" spans="1:6" x14ac:dyDescent="0.2">
      <c r="A197" s="1">
        <v>158</v>
      </c>
      <c r="B197" s="1">
        <v>15.572807000245399</v>
      </c>
      <c r="C197" s="1">
        <v>-0.57280700024539932</v>
      </c>
      <c r="E197" s="1">
        <v>82.460732984293202</v>
      </c>
      <c r="F197" s="1">
        <v>17</v>
      </c>
    </row>
    <row r="198" spans="1:6" x14ac:dyDescent="0.2">
      <c r="A198" s="1">
        <v>159</v>
      </c>
      <c r="B198" s="1">
        <v>15.435426780620418</v>
      </c>
      <c r="C198" s="1">
        <v>-0.43542678062041773</v>
      </c>
      <c r="E198" s="1">
        <v>82.984293193717278</v>
      </c>
      <c r="F198" s="1">
        <v>17</v>
      </c>
    </row>
    <row r="199" spans="1:6" x14ac:dyDescent="0.2">
      <c r="A199" s="1">
        <v>160</v>
      </c>
      <c r="B199" s="1">
        <v>15.259576341971089</v>
      </c>
      <c r="C199" s="1">
        <v>-0.25957634197108881</v>
      </c>
      <c r="E199" s="1">
        <v>83.507853403141368</v>
      </c>
      <c r="F199" s="1">
        <v>17</v>
      </c>
    </row>
    <row r="200" spans="1:6" x14ac:dyDescent="0.2">
      <c r="A200" s="1">
        <v>161</v>
      </c>
      <c r="B200" s="1">
        <v>15.108148229685337</v>
      </c>
      <c r="C200" s="1">
        <v>-0.10814822968533733</v>
      </c>
      <c r="E200" s="1">
        <v>84.031413612565444</v>
      </c>
      <c r="F200" s="1">
        <v>17</v>
      </c>
    </row>
    <row r="201" spans="1:6" x14ac:dyDescent="0.2">
      <c r="A201" s="1">
        <v>162</v>
      </c>
      <c r="B201" s="1">
        <v>14.80126446908314</v>
      </c>
      <c r="C201" s="1">
        <v>0.19873553091685991</v>
      </c>
      <c r="E201" s="1">
        <v>84.554973821989535</v>
      </c>
      <c r="F201" s="1">
        <v>17</v>
      </c>
    </row>
    <row r="202" spans="1:6" x14ac:dyDescent="0.2">
      <c r="A202" s="1">
        <v>163</v>
      </c>
      <c r="B202" s="1">
        <v>15.284813422224623</v>
      </c>
      <c r="C202" s="1">
        <v>-0.28481342222462303</v>
      </c>
      <c r="E202" s="1">
        <v>85.078534031413611</v>
      </c>
      <c r="F202" s="1">
        <v>17</v>
      </c>
    </row>
    <row r="203" spans="1:6" x14ac:dyDescent="0.2">
      <c r="A203" s="1">
        <v>164</v>
      </c>
      <c r="B203" s="1">
        <v>14.819303157560139</v>
      </c>
      <c r="C203" s="1">
        <v>0.18069684243986117</v>
      </c>
      <c r="E203" s="1">
        <v>85.602094240837701</v>
      </c>
      <c r="F203" s="1">
        <v>17</v>
      </c>
    </row>
    <row r="204" spans="1:6" x14ac:dyDescent="0.2">
      <c r="A204" s="1">
        <v>165</v>
      </c>
      <c r="B204" s="1">
        <v>14.846361190275637</v>
      </c>
      <c r="C204" s="1">
        <v>0.15363880972436306</v>
      </c>
      <c r="E204" s="1">
        <v>86.125654450261777</v>
      </c>
      <c r="F204" s="1">
        <v>17</v>
      </c>
    </row>
    <row r="205" spans="1:6" x14ac:dyDescent="0.2">
      <c r="A205" s="1">
        <v>166</v>
      </c>
      <c r="B205" s="1">
        <v>15.562215382210239</v>
      </c>
      <c r="C205" s="1">
        <v>-0.5622153822102387</v>
      </c>
      <c r="E205" s="1">
        <v>86.649214659685867</v>
      </c>
      <c r="F205" s="1">
        <v>17</v>
      </c>
    </row>
    <row r="206" spans="1:6" x14ac:dyDescent="0.2">
      <c r="A206" s="1">
        <v>167</v>
      </c>
      <c r="B206" s="1">
        <v>15.589273414925737</v>
      </c>
      <c r="C206" s="1">
        <v>-0.58927341492573682</v>
      </c>
      <c r="E206" s="1">
        <v>87.172774869109944</v>
      </c>
      <c r="F206" s="1">
        <v>17</v>
      </c>
    </row>
    <row r="207" spans="1:6" x14ac:dyDescent="0.2">
      <c r="A207" s="1">
        <v>168</v>
      </c>
      <c r="B207" s="1">
        <v>15.114743806022755</v>
      </c>
      <c r="C207" s="1">
        <v>-0.11474380602275502</v>
      </c>
      <c r="E207" s="1">
        <v>87.696335078534034</v>
      </c>
      <c r="F207" s="1">
        <v>17</v>
      </c>
    </row>
    <row r="208" spans="1:6" x14ac:dyDescent="0.2">
      <c r="A208" s="1">
        <v>169</v>
      </c>
      <c r="B208" s="1">
        <v>15.634370136118234</v>
      </c>
      <c r="C208" s="1">
        <v>-0.63437013611823367</v>
      </c>
      <c r="E208" s="1">
        <v>88.219895287958124</v>
      </c>
      <c r="F208" s="1">
        <v>17</v>
      </c>
    </row>
    <row r="209" spans="1:6" x14ac:dyDescent="0.2">
      <c r="A209" s="1">
        <v>170</v>
      </c>
      <c r="B209" s="1">
        <v>15.18689855993075</v>
      </c>
      <c r="C209" s="1">
        <v>-0.18689855993075</v>
      </c>
      <c r="E209" s="1">
        <v>88.7434554973822</v>
      </c>
      <c r="F209" s="1">
        <v>17</v>
      </c>
    </row>
    <row r="210" spans="1:6" x14ac:dyDescent="0.2">
      <c r="A210" s="1">
        <v>171</v>
      </c>
      <c r="B210" s="1">
        <v>15.231995281123247</v>
      </c>
      <c r="C210" s="1">
        <v>-0.23199528112324685</v>
      </c>
      <c r="E210" s="1">
        <v>89.267015706806291</v>
      </c>
      <c r="F210" s="1">
        <v>17</v>
      </c>
    </row>
    <row r="211" spans="1:6" x14ac:dyDescent="0.2">
      <c r="A211" s="1">
        <v>172</v>
      </c>
      <c r="B211" s="1">
        <v>15.554768311768401</v>
      </c>
      <c r="C211" s="1">
        <v>-0.55476831176840058</v>
      </c>
      <c r="E211" s="1">
        <v>89.790575916230367</v>
      </c>
      <c r="F211" s="1">
        <v>17</v>
      </c>
    </row>
    <row r="212" spans="1:6" x14ac:dyDescent="0.2">
      <c r="A212" s="1">
        <v>173</v>
      </c>
      <c r="B212" s="1">
        <v>15.455306108467775</v>
      </c>
      <c r="C212" s="1">
        <v>-0.45530610846777542</v>
      </c>
      <c r="E212" s="1">
        <v>90.314136125654457</v>
      </c>
      <c r="F212" s="1">
        <v>17</v>
      </c>
    </row>
    <row r="213" spans="1:6" x14ac:dyDescent="0.2">
      <c r="A213" s="1">
        <v>174</v>
      </c>
      <c r="B213" s="1">
        <v>14.996261895730143</v>
      </c>
      <c r="C213" s="1">
        <v>3.73810426985699E-3</v>
      </c>
      <c r="E213" s="1">
        <v>90.837696335078533</v>
      </c>
      <c r="F213" s="1">
        <v>17</v>
      </c>
    </row>
    <row r="214" spans="1:6" x14ac:dyDescent="0.2">
      <c r="A214" s="1">
        <v>175</v>
      </c>
      <c r="B214" s="1">
        <v>14.825780734804052</v>
      </c>
      <c r="C214" s="1">
        <v>-0.32578073480405223</v>
      </c>
      <c r="E214" s="1">
        <v>91.361256544502623</v>
      </c>
      <c r="F214" s="1">
        <v>17</v>
      </c>
    </row>
    <row r="215" spans="1:6" x14ac:dyDescent="0.2">
      <c r="A215" s="1">
        <v>176</v>
      </c>
      <c r="B215" s="1">
        <v>14.834800079042552</v>
      </c>
      <c r="C215" s="1">
        <v>-0.3348000790425516</v>
      </c>
      <c r="E215" s="1">
        <v>91.8848167539267</v>
      </c>
      <c r="F215" s="1">
        <v>17</v>
      </c>
    </row>
    <row r="216" spans="1:6" x14ac:dyDescent="0.2">
      <c r="A216" s="1">
        <v>177</v>
      </c>
      <c r="B216" s="1">
        <v>14.86185811175805</v>
      </c>
      <c r="C216" s="1">
        <v>-0.36185811175804972</v>
      </c>
      <c r="E216" s="1">
        <v>92.40837696335079</v>
      </c>
      <c r="F216" s="1">
        <v>17</v>
      </c>
    </row>
    <row r="217" spans="1:6" x14ac:dyDescent="0.2">
      <c r="A217" s="1">
        <v>178</v>
      </c>
      <c r="B217" s="1">
        <v>15.117167573923837</v>
      </c>
      <c r="C217" s="1">
        <v>-0.6171675739238367</v>
      </c>
      <c r="E217" s="1">
        <v>92.931937172774866</v>
      </c>
      <c r="F217" s="1">
        <v>17</v>
      </c>
    </row>
    <row r="218" spans="1:6" x14ac:dyDescent="0.2">
      <c r="A218" s="1">
        <v>179</v>
      </c>
      <c r="B218" s="1">
        <v>13.677048073823629</v>
      </c>
      <c r="C218" s="1">
        <v>0.82295192617637092</v>
      </c>
      <c r="E218" s="1">
        <v>93.455497382198956</v>
      </c>
      <c r="F218" s="1">
        <v>17</v>
      </c>
    </row>
    <row r="219" spans="1:6" x14ac:dyDescent="0.2">
      <c r="A219" s="1">
        <v>180</v>
      </c>
      <c r="B219" s="1">
        <v>14.783225780606141</v>
      </c>
      <c r="C219" s="1">
        <v>-0.28322578060614134</v>
      </c>
      <c r="E219" s="1">
        <v>93.979057591623032</v>
      </c>
      <c r="F219" s="1">
        <v>17</v>
      </c>
    </row>
    <row r="220" spans="1:6" x14ac:dyDescent="0.2">
      <c r="A220" s="1">
        <v>181</v>
      </c>
      <c r="B220" s="1">
        <v>15.139799682412091</v>
      </c>
      <c r="C220" s="1">
        <v>-0.63979968241209129</v>
      </c>
      <c r="E220" s="1">
        <v>94.502617801047123</v>
      </c>
      <c r="F220" s="1">
        <v>17</v>
      </c>
    </row>
    <row r="221" spans="1:6" x14ac:dyDescent="0.2">
      <c r="A221" s="1">
        <v>182</v>
      </c>
      <c r="B221" s="1">
        <v>15.339697167947316</v>
      </c>
      <c r="C221" s="1">
        <v>-0.83969716794731575</v>
      </c>
      <c r="E221" s="1">
        <v>95.026178010471213</v>
      </c>
      <c r="F221" s="1">
        <v>17.5</v>
      </c>
    </row>
    <row r="222" spans="1:6" x14ac:dyDescent="0.2">
      <c r="A222" s="1">
        <v>183</v>
      </c>
      <c r="B222" s="1">
        <v>15.5637876560069</v>
      </c>
      <c r="C222" s="1">
        <v>-1.0637876560069</v>
      </c>
      <c r="E222" s="1">
        <v>95.549738219895289</v>
      </c>
      <c r="F222" s="1">
        <v>17.5</v>
      </c>
    </row>
    <row r="223" spans="1:6" x14ac:dyDescent="0.2">
      <c r="A223" s="1">
        <v>184</v>
      </c>
      <c r="B223" s="1">
        <v>14.445870492513306</v>
      </c>
      <c r="C223" s="1">
        <v>-0.4458704925133059</v>
      </c>
      <c r="E223" s="1">
        <v>96.073298429319379</v>
      </c>
      <c r="F223" s="1">
        <v>17.5</v>
      </c>
    </row>
    <row r="224" spans="1:6" x14ac:dyDescent="0.2">
      <c r="A224" s="1">
        <v>185</v>
      </c>
      <c r="B224" s="1">
        <v>14.954933757043943</v>
      </c>
      <c r="C224" s="1">
        <v>-0.95493375704394268</v>
      </c>
      <c r="E224" s="1">
        <v>96.596858638743456</v>
      </c>
      <c r="F224" s="1">
        <v>17.5</v>
      </c>
    </row>
    <row r="225" spans="1:6" x14ac:dyDescent="0.2">
      <c r="A225" s="1">
        <v>186</v>
      </c>
      <c r="B225" s="1">
        <v>14.963953101282442</v>
      </c>
      <c r="C225" s="1">
        <v>-0.96395310128244205</v>
      </c>
      <c r="E225" s="1">
        <v>97.120418848167546</v>
      </c>
      <c r="F225" s="1">
        <v>17.5</v>
      </c>
    </row>
    <row r="226" spans="1:6" x14ac:dyDescent="0.2">
      <c r="A226" s="1">
        <v>187</v>
      </c>
      <c r="B226" s="1">
        <v>14.505276120476902</v>
      </c>
      <c r="C226" s="1">
        <v>-1.0052761204769016</v>
      </c>
      <c r="E226" s="1">
        <v>97.643979057591622</v>
      </c>
      <c r="F226" s="1">
        <v>17.5</v>
      </c>
    </row>
    <row r="227" spans="1:6" x14ac:dyDescent="0.2">
      <c r="A227" s="1">
        <v>188</v>
      </c>
      <c r="B227" s="1">
        <v>14.559036479292869</v>
      </c>
      <c r="C227" s="1">
        <v>-1.0590364792928693</v>
      </c>
      <c r="E227" s="1">
        <v>98.167539267015712</v>
      </c>
      <c r="F227" s="1">
        <v>17.5</v>
      </c>
    </row>
    <row r="228" spans="1:6" x14ac:dyDescent="0.2">
      <c r="A228" s="1">
        <v>189</v>
      </c>
      <c r="B228" s="1">
        <v>14.568055823531369</v>
      </c>
      <c r="C228" s="1">
        <v>-1.0680558235313686</v>
      </c>
      <c r="E228" s="1">
        <v>98.691099476439788</v>
      </c>
      <c r="F228" s="1">
        <v>17.5</v>
      </c>
    </row>
    <row r="229" spans="1:6" x14ac:dyDescent="0.2">
      <c r="A229" s="1">
        <v>190</v>
      </c>
      <c r="B229" s="1">
        <v>15.008686026384712</v>
      </c>
      <c r="C229" s="1">
        <v>-2.0086860263847122</v>
      </c>
      <c r="E229" s="1">
        <v>99.214659685863879</v>
      </c>
      <c r="F229" s="1">
        <v>17.5</v>
      </c>
    </row>
    <row r="230" spans="1:6" ht="17" thickBot="1" x14ac:dyDescent="0.25">
      <c r="A230" s="2">
        <v>191</v>
      </c>
      <c r="B230" s="2">
        <v>14.904273384630436</v>
      </c>
      <c r="C230" s="2">
        <v>-2.4042733846304358</v>
      </c>
      <c r="E230" s="2">
        <v>99.738219895287955</v>
      </c>
      <c r="F230" s="2">
        <v>18</v>
      </c>
    </row>
  </sheetData>
  <sortState xmlns:xlrd2="http://schemas.microsoft.com/office/spreadsheetml/2017/richdata2" ref="F40:F230">
    <sortCondition ref="F4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5"/>
  <sheetViews>
    <sheetView workbookViewId="0">
      <selection activeCell="C1" sqref="C1"/>
    </sheetView>
  </sheetViews>
  <sheetFormatPr baseColWidth="10" defaultRowHeight="16" x14ac:dyDescent="0.2"/>
  <cols>
    <col min="1" max="1" width="15.1640625" customWidth="1"/>
  </cols>
  <sheetData>
    <row r="1" spans="1:9" x14ac:dyDescent="0.2">
      <c r="A1" t="s">
        <v>308</v>
      </c>
    </row>
    <row r="2" spans="1:9" ht="17" thickBot="1" x14ac:dyDescent="0.25"/>
    <row r="3" spans="1:9" x14ac:dyDescent="0.2">
      <c r="A3" s="4" t="s">
        <v>309</v>
      </c>
      <c r="B3" s="4"/>
    </row>
    <row r="4" spans="1:9" x14ac:dyDescent="0.2">
      <c r="A4" s="1" t="s">
        <v>310</v>
      </c>
      <c r="B4" s="1">
        <v>0.82676207362568865</v>
      </c>
    </row>
    <row r="5" spans="1:9" x14ac:dyDescent="0.2">
      <c r="A5" s="1" t="s">
        <v>311</v>
      </c>
      <c r="B5" s="1">
        <v>0.68353552638584869</v>
      </c>
    </row>
    <row r="6" spans="1:9" x14ac:dyDescent="0.2">
      <c r="A6" s="1" t="s">
        <v>312</v>
      </c>
      <c r="B6" s="1">
        <v>0.66408798890118015</v>
      </c>
    </row>
    <row r="7" spans="1:9" x14ac:dyDescent="0.2">
      <c r="A7" s="1" t="s">
        <v>313</v>
      </c>
      <c r="B7" s="1">
        <v>0.54414272364268301</v>
      </c>
    </row>
    <row r="8" spans="1:9" ht="17" thickBot="1" x14ac:dyDescent="0.25">
      <c r="A8" s="2" t="s">
        <v>314</v>
      </c>
      <c r="B8" s="2">
        <v>191</v>
      </c>
    </row>
    <row r="10" spans="1:9" ht="17" thickBot="1" x14ac:dyDescent="0.25">
      <c r="A10" t="s">
        <v>315</v>
      </c>
    </row>
    <row r="11" spans="1:9" x14ac:dyDescent="0.2">
      <c r="A11" s="3"/>
      <c r="B11" s="3" t="s">
        <v>320</v>
      </c>
      <c r="C11" s="3" t="s">
        <v>321</v>
      </c>
      <c r="D11" s="3" t="s">
        <v>322</v>
      </c>
      <c r="E11" s="3" t="s">
        <v>323</v>
      </c>
      <c r="F11" s="3" t="s">
        <v>324</v>
      </c>
    </row>
    <row r="12" spans="1:9" x14ac:dyDescent="0.2">
      <c r="A12" s="1" t="s">
        <v>316</v>
      </c>
      <c r="B12" s="1">
        <v>11</v>
      </c>
      <c r="C12" s="1">
        <v>114.47609642947907</v>
      </c>
      <c r="D12" s="1">
        <v>10.40691785722537</v>
      </c>
      <c r="E12" s="1">
        <v>35.147664681182107</v>
      </c>
      <c r="F12" s="1">
        <v>4.6652686206898422E-39</v>
      </c>
    </row>
    <row r="13" spans="1:9" x14ac:dyDescent="0.2">
      <c r="A13" s="1" t="s">
        <v>317</v>
      </c>
      <c r="B13" s="1">
        <v>179</v>
      </c>
      <c r="C13" s="1">
        <v>53.000343361096647</v>
      </c>
      <c r="D13" s="1">
        <v>0.29609130369327735</v>
      </c>
      <c r="E13" s="1"/>
      <c r="F13" s="1"/>
    </row>
    <row r="14" spans="1:9" ht="17" thickBot="1" x14ac:dyDescent="0.25">
      <c r="A14" s="2" t="s">
        <v>318</v>
      </c>
      <c r="B14" s="2">
        <v>190</v>
      </c>
      <c r="C14" s="2">
        <v>167.47643979057571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325</v>
      </c>
      <c r="C16" s="3" t="s">
        <v>313</v>
      </c>
      <c r="D16" s="3" t="s">
        <v>326</v>
      </c>
      <c r="E16" s="3" t="s">
        <v>327</v>
      </c>
      <c r="F16" s="3" t="s">
        <v>328</v>
      </c>
      <c r="G16" s="3" t="s">
        <v>329</v>
      </c>
      <c r="H16" s="3" t="s">
        <v>330</v>
      </c>
      <c r="I16" s="3" t="s">
        <v>331</v>
      </c>
    </row>
    <row r="17" spans="1:9" x14ac:dyDescent="0.2">
      <c r="A17" s="1" t="s">
        <v>319</v>
      </c>
      <c r="B17" s="1">
        <v>-10.249374845940592</v>
      </c>
      <c r="C17" s="1">
        <v>20.017183591768269</v>
      </c>
      <c r="D17" s="1">
        <v>-0.51202881758827823</v>
      </c>
      <c r="E17" s="5">
        <v>0.609261985855587</v>
      </c>
      <c r="F17" s="1">
        <v>-49.749391997779242</v>
      </c>
      <c r="G17" s="1">
        <v>29.250642305898054</v>
      </c>
      <c r="H17" s="1">
        <v>-49.749391997779242</v>
      </c>
      <c r="I17" s="1">
        <v>29.250642305898054</v>
      </c>
    </row>
    <row r="18" spans="1:9" x14ac:dyDescent="0.2">
      <c r="A18" s="1" t="s">
        <v>298</v>
      </c>
      <c r="B18" s="1">
        <v>2.6326782289438761E-2</v>
      </c>
      <c r="C18" s="1">
        <v>0.18227594844178954</v>
      </c>
      <c r="D18" s="1">
        <v>0.14443365959413076</v>
      </c>
      <c r="E18" s="5">
        <v>0.88532052731394995</v>
      </c>
      <c r="F18" s="1">
        <v>-0.33335933722935229</v>
      </c>
      <c r="G18" s="1">
        <v>0.38601290180822978</v>
      </c>
      <c r="H18" s="1">
        <v>-0.33335933722935229</v>
      </c>
      <c r="I18" s="1">
        <v>0.38601290180822978</v>
      </c>
    </row>
    <row r="19" spans="1:9" x14ac:dyDescent="0.2">
      <c r="A19" s="1" t="s">
        <v>299</v>
      </c>
      <c r="B19" s="1">
        <v>-0.18838471639878981</v>
      </c>
      <c r="C19" s="1">
        <v>0.27010153833861122</v>
      </c>
      <c r="D19" s="1">
        <v>-0.69745887993656075</v>
      </c>
      <c r="E19" s="5">
        <v>0.48642057242538628</v>
      </c>
      <c r="F19" s="1">
        <v>-0.72137754969131163</v>
      </c>
      <c r="G19" s="1">
        <v>0.34460811689373194</v>
      </c>
      <c r="H19" s="1">
        <v>-0.72137754969131163</v>
      </c>
      <c r="I19" s="1">
        <v>0.34460811689373194</v>
      </c>
    </row>
    <row r="20" spans="1:9" x14ac:dyDescent="0.2">
      <c r="A20" s="1" t="s">
        <v>300</v>
      </c>
      <c r="B20" s="1">
        <v>0.27939961359682347</v>
      </c>
      <c r="C20" s="1">
        <v>0.21533959561730989</v>
      </c>
      <c r="D20" s="1">
        <v>1.2974836921926687</v>
      </c>
      <c r="E20" s="5">
        <v>0.19613446417890551</v>
      </c>
      <c r="F20" s="1">
        <v>-0.14553118055603909</v>
      </c>
      <c r="G20" s="1">
        <v>0.70433040774968603</v>
      </c>
      <c r="H20" s="1">
        <v>-0.14553118055603909</v>
      </c>
      <c r="I20" s="1">
        <v>0.70433040774968603</v>
      </c>
    </row>
    <row r="21" spans="1:9" x14ac:dyDescent="0.2">
      <c r="A21" s="1" t="s">
        <v>2</v>
      </c>
      <c r="B21" s="1">
        <v>9.5036020272677747E-3</v>
      </c>
      <c r="C21" s="1">
        <v>9.9826220416382051E-3</v>
      </c>
      <c r="D21" s="1">
        <v>0.95201460975158581</v>
      </c>
      <c r="E21" s="5">
        <v>0.34237330563847646</v>
      </c>
      <c r="F21" s="1">
        <v>-1.0195160291482531E-2</v>
      </c>
      <c r="G21" s="1">
        <v>2.920236434601808E-2</v>
      </c>
      <c r="H21" s="1">
        <v>-1.0195160291482531E-2</v>
      </c>
      <c r="I21" s="1">
        <v>2.920236434601808E-2</v>
      </c>
    </row>
    <row r="22" spans="1:9" x14ac:dyDescent="0.2">
      <c r="A22" s="1" t="s">
        <v>4</v>
      </c>
      <c r="B22" s="1">
        <v>-0.25725463557835776</v>
      </c>
      <c r="C22" s="1">
        <v>0.26712968107014423</v>
      </c>
      <c r="D22" s="1">
        <v>-0.96303276576295749</v>
      </c>
      <c r="E22" s="5">
        <v>0.33683025036235703</v>
      </c>
      <c r="F22" s="1">
        <v>-0.78438308677441237</v>
      </c>
      <c r="G22" s="1">
        <v>0.26987381561769691</v>
      </c>
      <c r="H22" s="1">
        <v>-0.78438308677441237</v>
      </c>
      <c r="I22" s="1">
        <v>0.26987381561769691</v>
      </c>
    </row>
    <row r="23" spans="1:9" x14ac:dyDescent="0.2">
      <c r="A23" s="1" t="s">
        <v>5</v>
      </c>
      <c r="B23" s="1">
        <v>1.3916189602137972E-2</v>
      </c>
      <c r="C23" s="1">
        <v>0.24249417384129507</v>
      </c>
      <c r="D23" s="1">
        <v>5.7387727637719196E-2</v>
      </c>
      <c r="E23" s="5">
        <v>0.95430034953513054</v>
      </c>
      <c r="F23" s="1">
        <v>-0.46459888131378779</v>
      </c>
      <c r="G23" s="1">
        <v>0.49243126051806374</v>
      </c>
      <c r="H23" s="1">
        <v>-0.46459888131378779</v>
      </c>
      <c r="I23" s="1">
        <v>0.49243126051806374</v>
      </c>
    </row>
    <row r="24" spans="1:9" x14ac:dyDescent="0.2">
      <c r="A24" s="1" t="s">
        <v>8</v>
      </c>
      <c r="B24" s="1">
        <v>0.52042611834439001</v>
      </c>
      <c r="C24" s="1">
        <v>8.3527351613545853E-2</v>
      </c>
      <c r="D24" s="1">
        <v>6.2306071998096382</v>
      </c>
      <c r="E24" s="5">
        <v>3.2322048421636337E-9</v>
      </c>
      <c r="F24" s="1">
        <v>0.35560114153099287</v>
      </c>
      <c r="G24" s="1">
        <v>0.68525109515778715</v>
      </c>
      <c r="H24" s="1">
        <v>0.35560114153099287</v>
      </c>
      <c r="I24" s="1">
        <v>0.68525109515778715</v>
      </c>
    </row>
    <row r="25" spans="1:9" x14ac:dyDescent="0.2">
      <c r="A25" s="1" t="s">
        <v>294</v>
      </c>
      <c r="B25" s="1">
        <v>-0.6112748390155418</v>
      </c>
      <c r="C25" s="1">
        <v>0.29251880443081885</v>
      </c>
      <c r="D25" s="1">
        <v>-2.0896941658330523</v>
      </c>
      <c r="E25" s="5">
        <v>3.8058709295997625E-2</v>
      </c>
      <c r="F25" s="1">
        <v>-1.1885037852996869</v>
      </c>
      <c r="G25" s="1">
        <v>-3.4045892731396576E-2</v>
      </c>
      <c r="H25" s="1">
        <v>-1.1885037852996869</v>
      </c>
      <c r="I25" s="1">
        <v>-3.4045892731396576E-2</v>
      </c>
    </row>
    <row r="26" spans="1:9" x14ac:dyDescent="0.2">
      <c r="A26" s="1" t="s">
        <v>295</v>
      </c>
      <c r="B26" s="1">
        <v>-0.44643316392794796</v>
      </c>
      <c r="C26" s="1">
        <v>0.27454470343846782</v>
      </c>
      <c r="D26" s="1">
        <v>-1.6260855093422137</v>
      </c>
      <c r="E26" s="5">
        <v>0.10569069430605231</v>
      </c>
      <c r="F26" s="1">
        <v>-0.9881937190554716</v>
      </c>
      <c r="G26" s="1">
        <v>9.5327391199575673E-2</v>
      </c>
      <c r="H26" s="1">
        <v>-0.9881937190554716</v>
      </c>
      <c r="I26" s="1">
        <v>9.5327391199575673E-2</v>
      </c>
    </row>
    <row r="27" spans="1:9" x14ac:dyDescent="0.2">
      <c r="A27" s="1" t="s">
        <v>296</v>
      </c>
      <c r="B27" s="1">
        <v>-0.75325197621111017</v>
      </c>
      <c r="C27" s="1">
        <v>0.31335848314290404</v>
      </c>
      <c r="D27" s="1">
        <v>-2.4038027266924096</v>
      </c>
      <c r="E27" s="5">
        <v>1.7246219559933391E-2</v>
      </c>
      <c r="F27" s="1">
        <v>-1.3716039737373236</v>
      </c>
      <c r="G27" s="1">
        <v>-0.13489997868489678</v>
      </c>
      <c r="H27" s="1">
        <v>-1.3716039737373236</v>
      </c>
      <c r="I27" s="1">
        <v>-0.13489997868489678</v>
      </c>
    </row>
    <row r="28" spans="1:9" ht="17" thickBot="1" x14ac:dyDescent="0.25">
      <c r="A28" s="2" t="s">
        <v>13</v>
      </c>
      <c r="B28" s="2">
        <v>3.6669429925475353E-2</v>
      </c>
      <c r="C28" s="2">
        <v>3.6593339767417472E-3</v>
      </c>
      <c r="D28" s="2">
        <v>10.02079344452884</v>
      </c>
      <c r="E28" s="6">
        <v>4.8280138022696332E-19</v>
      </c>
      <c r="F28" s="2">
        <v>2.9448446304930147E-2</v>
      </c>
      <c r="G28" s="2">
        <v>4.3890413546020558E-2</v>
      </c>
      <c r="H28" s="2">
        <v>2.9448446304930147E-2</v>
      </c>
      <c r="I28" s="2">
        <v>4.3890413546020558E-2</v>
      </c>
    </row>
    <row r="32" spans="1:9" x14ac:dyDescent="0.2">
      <c r="A32" t="s">
        <v>332</v>
      </c>
      <c r="E32" t="s">
        <v>336</v>
      </c>
    </row>
    <row r="33" spans="1:6" ht="17" thickBot="1" x14ac:dyDescent="0.25"/>
    <row r="34" spans="1:6" x14ac:dyDescent="0.2">
      <c r="A34" s="3" t="s">
        <v>333</v>
      </c>
      <c r="B34" s="3" t="s">
        <v>334</v>
      </c>
      <c r="C34" s="3" t="s">
        <v>335</v>
      </c>
      <c r="E34" s="3" t="s">
        <v>337</v>
      </c>
      <c r="F34" s="3" t="s">
        <v>15</v>
      </c>
    </row>
    <row r="35" spans="1:6" x14ac:dyDescent="0.2">
      <c r="A35" s="1">
        <v>1</v>
      </c>
      <c r="B35" s="1">
        <v>16.572981858254678</v>
      </c>
      <c r="C35" s="1">
        <v>1.4270181417453216</v>
      </c>
      <c r="E35" s="1">
        <v>0.26178010471204188</v>
      </c>
      <c r="F35" s="1">
        <v>12.5</v>
      </c>
    </row>
    <row r="36" spans="1:6" x14ac:dyDescent="0.2">
      <c r="A36" s="1">
        <v>2</v>
      </c>
      <c r="B36" s="1">
        <v>16.928230937699549</v>
      </c>
      <c r="C36" s="1">
        <v>0.57176906230045077</v>
      </c>
      <c r="E36" s="1">
        <v>0.78534031413612571</v>
      </c>
      <c r="F36" s="1">
        <v>13</v>
      </c>
    </row>
    <row r="37" spans="1:6" x14ac:dyDescent="0.2">
      <c r="A37" s="1">
        <v>3</v>
      </c>
      <c r="B37" s="1">
        <v>17.216954802953548</v>
      </c>
      <c r="C37" s="1">
        <v>0.28304519704645159</v>
      </c>
      <c r="E37" s="1">
        <v>1.3089005235602094</v>
      </c>
      <c r="F37" s="1">
        <v>13.5</v>
      </c>
    </row>
    <row r="38" spans="1:6" x14ac:dyDescent="0.2">
      <c r="A38" s="1">
        <v>4</v>
      </c>
      <c r="B38" s="1">
        <v>19.939139734595074</v>
      </c>
      <c r="C38" s="1">
        <v>-2.4391397345950736</v>
      </c>
      <c r="E38" s="1">
        <v>1.8324607329842932</v>
      </c>
      <c r="F38" s="1">
        <v>13.5</v>
      </c>
    </row>
    <row r="39" spans="1:6" x14ac:dyDescent="0.2">
      <c r="A39" s="1">
        <v>5</v>
      </c>
      <c r="B39" s="1">
        <v>17.409281719817177</v>
      </c>
      <c r="C39" s="1">
        <v>9.0718280182823463E-2</v>
      </c>
      <c r="E39" s="1">
        <v>2.3560209424083771</v>
      </c>
      <c r="F39" s="1">
        <v>13.5</v>
      </c>
    </row>
    <row r="40" spans="1:6" x14ac:dyDescent="0.2">
      <c r="A40" s="1">
        <v>6</v>
      </c>
      <c r="B40" s="1">
        <v>17.034510722135753</v>
      </c>
      <c r="C40" s="1">
        <v>0.46548927786424699</v>
      </c>
      <c r="E40" s="1">
        <v>2.8795811518324608</v>
      </c>
      <c r="F40" s="1">
        <v>14</v>
      </c>
    </row>
    <row r="41" spans="1:6" x14ac:dyDescent="0.2">
      <c r="A41" s="1">
        <v>7</v>
      </c>
      <c r="B41" s="1">
        <v>17.07984470847973</v>
      </c>
      <c r="C41" s="1">
        <v>0.42015529152027042</v>
      </c>
      <c r="E41" s="1">
        <v>3.4031413612565449</v>
      </c>
      <c r="F41" s="1">
        <v>14</v>
      </c>
    </row>
    <row r="42" spans="1:6" x14ac:dyDescent="0.2">
      <c r="A42" s="1">
        <v>8</v>
      </c>
      <c r="B42" s="1">
        <v>18.098679552824102</v>
      </c>
      <c r="C42" s="1">
        <v>-0.59867955282410179</v>
      </c>
      <c r="E42" s="1">
        <v>3.9267015706806285</v>
      </c>
      <c r="F42" s="1">
        <v>14</v>
      </c>
    </row>
    <row r="43" spans="1:6" x14ac:dyDescent="0.2">
      <c r="A43" s="1">
        <v>9</v>
      </c>
      <c r="B43" s="1">
        <v>16.950069911285809</v>
      </c>
      <c r="C43" s="1">
        <v>0.54993008871419136</v>
      </c>
      <c r="E43" s="1">
        <v>4.4502617801047117</v>
      </c>
      <c r="F43" s="1">
        <v>14.5</v>
      </c>
    </row>
    <row r="44" spans="1:6" x14ac:dyDescent="0.2">
      <c r="A44" s="1">
        <v>10</v>
      </c>
      <c r="B44" s="1">
        <v>17.286311786676144</v>
      </c>
      <c r="C44" s="1">
        <v>0.21368821332385579</v>
      </c>
      <c r="E44" s="1">
        <v>4.9738219895287958</v>
      </c>
      <c r="F44" s="1">
        <v>14.5</v>
      </c>
    </row>
    <row r="45" spans="1:6" x14ac:dyDescent="0.2">
      <c r="A45" s="1">
        <v>11</v>
      </c>
      <c r="B45" s="1">
        <v>16.865133209791498</v>
      </c>
      <c r="C45" s="1">
        <v>0.1348667902085019</v>
      </c>
      <c r="E45" s="1">
        <v>5.4973821989528791</v>
      </c>
      <c r="F45" s="1">
        <v>14.5</v>
      </c>
    </row>
    <row r="46" spans="1:6" x14ac:dyDescent="0.2">
      <c r="A46" s="1">
        <v>12</v>
      </c>
      <c r="B46" s="1">
        <v>16.591989062309214</v>
      </c>
      <c r="C46" s="1">
        <v>0.40801093769078633</v>
      </c>
      <c r="E46" s="1">
        <v>6.0209424083769632</v>
      </c>
      <c r="F46" s="1">
        <v>14.5</v>
      </c>
    </row>
    <row r="47" spans="1:6" x14ac:dyDescent="0.2">
      <c r="A47" s="1">
        <v>13</v>
      </c>
      <c r="B47" s="1">
        <v>16.610996266363749</v>
      </c>
      <c r="C47" s="1">
        <v>0.38900373363625107</v>
      </c>
      <c r="E47" s="1">
        <v>6.5445026178010473</v>
      </c>
      <c r="F47" s="1">
        <v>14.5</v>
      </c>
    </row>
    <row r="48" spans="1:6" x14ac:dyDescent="0.2">
      <c r="A48" s="1">
        <v>14</v>
      </c>
      <c r="B48" s="1">
        <v>17.159933190789939</v>
      </c>
      <c r="C48" s="1">
        <v>-0.15993319078993906</v>
      </c>
      <c r="E48" s="1">
        <v>7.0680628272251305</v>
      </c>
      <c r="F48" s="1">
        <v>14.5</v>
      </c>
    </row>
    <row r="49" spans="1:6" x14ac:dyDescent="0.2">
      <c r="A49" s="1">
        <v>15</v>
      </c>
      <c r="B49" s="1">
        <v>16.658514276500085</v>
      </c>
      <c r="C49" s="1">
        <v>0.34148572349991468</v>
      </c>
      <c r="E49" s="1">
        <v>7.5916230366492146</v>
      </c>
      <c r="F49" s="1">
        <v>14.5</v>
      </c>
    </row>
    <row r="50" spans="1:6" x14ac:dyDescent="0.2">
      <c r="A50" s="1">
        <v>16</v>
      </c>
      <c r="B50" s="1">
        <v>16.677521480554624</v>
      </c>
      <c r="C50" s="1">
        <v>0.32247851944537587</v>
      </c>
      <c r="E50" s="1">
        <v>8.1151832460732987</v>
      </c>
      <c r="F50" s="1">
        <v>14.5</v>
      </c>
    </row>
    <row r="51" spans="1:6" x14ac:dyDescent="0.2">
      <c r="A51" s="1">
        <v>17</v>
      </c>
      <c r="B51" s="1">
        <v>16.947238141754084</v>
      </c>
      <c r="C51" s="1">
        <v>5.2761858245915505E-2</v>
      </c>
      <c r="E51" s="1">
        <v>8.6387434554973819</v>
      </c>
      <c r="F51" s="1">
        <v>14.5</v>
      </c>
    </row>
    <row r="52" spans="1:6" x14ac:dyDescent="0.2">
      <c r="A52" s="1">
        <v>18</v>
      </c>
      <c r="B52" s="1">
        <v>16.232757226381235</v>
      </c>
      <c r="C52" s="1">
        <v>0.76724277361876503</v>
      </c>
      <c r="E52" s="1">
        <v>9.1623036649214651</v>
      </c>
      <c r="F52" s="1">
        <v>15</v>
      </c>
    </row>
    <row r="53" spans="1:6" x14ac:dyDescent="0.2">
      <c r="A53" s="1">
        <v>19</v>
      </c>
      <c r="B53" s="1">
        <v>17.399778117789907</v>
      </c>
      <c r="C53" s="1">
        <v>-0.39977811778990713</v>
      </c>
      <c r="E53" s="1">
        <v>9.6858638743455501</v>
      </c>
      <c r="F53" s="1">
        <v>15</v>
      </c>
    </row>
    <row r="54" spans="1:6" x14ac:dyDescent="0.2">
      <c r="A54" s="1">
        <v>20</v>
      </c>
      <c r="B54" s="1">
        <v>16.822387884741548</v>
      </c>
      <c r="C54" s="1">
        <v>0.17761211525845155</v>
      </c>
      <c r="E54" s="1">
        <v>10.209424083769633</v>
      </c>
      <c r="F54" s="1">
        <v>15</v>
      </c>
    </row>
    <row r="55" spans="1:6" x14ac:dyDescent="0.2">
      <c r="A55" s="1">
        <v>21</v>
      </c>
      <c r="B55" s="1">
        <v>16.841395088796087</v>
      </c>
      <c r="C55" s="1">
        <v>0.15860491120391274</v>
      </c>
      <c r="E55" s="1">
        <v>10.732984293193716</v>
      </c>
      <c r="F55" s="1">
        <v>15</v>
      </c>
    </row>
    <row r="56" spans="1:6" x14ac:dyDescent="0.2">
      <c r="A56" s="1">
        <v>22</v>
      </c>
      <c r="B56" s="1">
        <v>16.590685631651159</v>
      </c>
      <c r="C56" s="1">
        <v>0.40931436834884138</v>
      </c>
      <c r="E56" s="1">
        <v>11.256544502617801</v>
      </c>
      <c r="F56" s="1">
        <v>15</v>
      </c>
    </row>
    <row r="57" spans="1:6" x14ac:dyDescent="0.2">
      <c r="A57" s="1">
        <v>23</v>
      </c>
      <c r="B57" s="1">
        <v>16.347116402371043</v>
      </c>
      <c r="C57" s="1">
        <v>0.65288359762895709</v>
      </c>
      <c r="E57" s="1">
        <v>11.780104712041885</v>
      </c>
      <c r="F57" s="1">
        <v>15</v>
      </c>
    </row>
    <row r="58" spans="1:6" x14ac:dyDescent="0.2">
      <c r="A58" s="1">
        <v>24</v>
      </c>
      <c r="B58" s="1">
        <v>16.616833063570507</v>
      </c>
      <c r="C58" s="1">
        <v>0.38316693642949318</v>
      </c>
      <c r="E58" s="1">
        <v>12.303664921465968</v>
      </c>
      <c r="F58" s="1">
        <v>15</v>
      </c>
    </row>
    <row r="59" spans="1:6" x14ac:dyDescent="0.2">
      <c r="A59" s="1">
        <v>25</v>
      </c>
      <c r="B59" s="1">
        <v>16.366123606425578</v>
      </c>
      <c r="C59" s="1">
        <v>0.63387639357442183</v>
      </c>
      <c r="E59" s="1">
        <v>12.827225130890053</v>
      </c>
      <c r="F59" s="1">
        <v>15</v>
      </c>
    </row>
    <row r="60" spans="1:6" x14ac:dyDescent="0.2">
      <c r="A60" s="1">
        <v>26</v>
      </c>
      <c r="B60" s="1">
        <v>16.115414149280653</v>
      </c>
      <c r="C60" s="1">
        <v>0.88458585071934692</v>
      </c>
      <c r="E60" s="1">
        <v>13.350785340314136</v>
      </c>
      <c r="F60" s="1">
        <v>15</v>
      </c>
    </row>
    <row r="61" spans="1:6" x14ac:dyDescent="0.2">
      <c r="A61" s="1">
        <v>27</v>
      </c>
      <c r="B61" s="1">
        <v>16.314933410725519</v>
      </c>
      <c r="C61" s="1">
        <v>0.68506658927448072</v>
      </c>
      <c r="E61" s="1">
        <v>13.874345549738219</v>
      </c>
      <c r="F61" s="1">
        <v>15</v>
      </c>
    </row>
    <row r="62" spans="1:6" x14ac:dyDescent="0.2">
      <c r="A62" s="1">
        <v>28</v>
      </c>
      <c r="B62" s="1">
        <v>16.34344421680732</v>
      </c>
      <c r="C62" s="1">
        <v>0.6565557831926796</v>
      </c>
      <c r="E62" s="1">
        <v>14.397905759162303</v>
      </c>
      <c r="F62" s="1">
        <v>15</v>
      </c>
    </row>
    <row r="63" spans="1:6" x14ac:dyDescent="0.2">
      <c r="A63" s="1">
        <v>29</v>
      </c>
      <c r="B63" s="1">
        <v>17.053517926190288</v>
      </c>
      <c r="C63" s="1">
        <v>-5.3517926190288279E-2</v>
      </c>
      <c r="E63" s="1">
        <v>14.921465968586388</v>
      </c>
      <c r="F63" s="1">
        <v>15</v>
      </c>
    </row>
    <row r="64" spans="1:6" x14ac:dyDescent="0.2">
      <c r="A64" s="1">
        <v>30</v>
      </c>
      <c r="B64" s="1">
        <v>16.493653189263163</v>
      </c>
      <c r="C64" s="1">
        <v>0.50634681073683652</v>
      </c>
      <c r="E64" s="1">
        <v>15.445026178010471</v>
      </c>
      <c r="F64" s="1">
        <v>15</v>
      </c>
    </row>
    <row r="65" spans="1:6" x14ac:dyDescent="0.2">
      <c r="A65" s="1">
        <v>31</v>
      </c>
      <c r="B65" s="1">
        <v>16.794244030706889</v>
      </c>
      <c r="C65" s="1">
        <v>0.20575596929311146</v>
      </c>
      <c r="E65" s="1">
        <v>15.968586387434554</v>
      </c>
      <c r="F65" s="1">
        <v>15</v>
      </c>
    </row>
    <row r="66" spans="1:6" x14ac:dyDescent="0.2">
      <c r="A66" s="1">
        <v>32</v>
      </c>
      <c r="B66" s="1">
        <v>16.503156791290429</v>
      </c>
      <c r="C66" s="1">
        <v>0.49684320870957066</v>
      </c>
      <c r="E66" s="1">
        <v>16.492146596858639</v>
      </c>
      <c r="F66" s="1">
        <v>15</v>
      </c>
    </row>
    <row r="67" spans="1:6" x14ac:dyDescent="0.2">
      <c r="A67" s="1">
        <v>33</v>
      </c>
      <c r="B67" s="1">
        <v>16.493653189263163</v>
      </c>
      <c r="C67" s="1">
        <v>0.50634681073683652</v>
      </c>
      <c r="E67" s="1">
        <v>17.015706806282722</v>
      </c>
      <c r="F67" s="1">
        <v>15</v>
      </c>
    </row>
    <row r="68" spans="1:6" x14ac:dyDescent="0.2">
      <c r="A68" s="1">
        <v>34</v>
      </c>
      <c r="B68" s="1">
        <v>16.503156791290429</v>
      </c>
      <c r="C68" s="1">
        <v>0.49684320870957066</v>
      </c>
      <c r="E68" s="1">
        <v>17.539267015706805</v>
      </c>
      <c r="F68" s="1">
        <v>15</v>
      </c>
    </row>
    <row r="69" spans="1:6" x14ac:dyDescent="0.2">
      <c r="A69" s="1">
        <v>35</v>
      </c>
      <c r="B69" s="1">
        <v>16.977489109972147</v>
      </c>
      <c r="C69" s="1">
        <v>2.2510890027852781E-2</v>
      </c>
      <c r="E69" s="1">
        <v>18.062827225130889</v>
      </c>
      <c r="F69" s="1">
        <v>15</v>
      </c>
    </row>
    <row r="70" spans="1:6" x14ac:dyDescent="0.2">
      <c r="A70" s="1">
        <v>36</v>
      </c>
      <c r="B70" s="1">
        <v>16.764794060936289</v>
      </c>
      <c r="C70" s="1">
        <v>0.2352059390637109</v>
      </c>
      <c r="E70" s="1">
        <v>18.586387434554972</v>
      </c>
      <c r="F70" s="1">
        <v>15</v>
      </c>
    </row>
    <row r="71" spans="1:6" x14ac:dyDescent="0.2">
      <c r="A71" s="1">
        <v>37</v>
      </c>
      <c r="B71" s="1">
        <v>17.082028732272093</v>
      </c>
      <c r="C71" s="1">
        <v>-8.2028732272092952E-2</v>
      </c>
      <c r="E71" s="1">
        <v>19.109947643979059</v>
      </c>
      <c r="F71" s="1">
        <v>15</v>
      </c>
    </row>
    <row r="72" spans="1:6" x14ac:dyDescent="0.2">
      <c r="A72" s="1">
        <v>38</v>
      </c>
      <c r="B72" s="1">
        <v>15.686636640926174</v>
      </c>
      <c r="C72" s="1">
        <v>1.3133633590738256</v>
      </c>
      <c r="E72" s="1">
        <v>19.633507853403142</v>
      </c>
      <c r="F72" s="1">
        <v>15.5</v>
      </c>
    </row>
    <row r="73" spans="1:6" x14ac:dyDescent="0.2">
      <c r="A73" s="1">
        <v>39</v>
      </c>
      <c r="B73" s="1">
        <v>16.481993107395798</v>
      </c>
      <c r="C73" s="1">
        <v>0.51800689260420185</v>
      </c>
      <c r="E73" s="1">
        <v>20.157068062827225</v>
      </c>
      <c r="F73" s="1">
        <v>15.5</v>
      </c>
    </row>
    <row r="74" spans="1:6" x14ac:dyDescent="0.2">
      <c r="A74" s="1">
        <v>40</v>
      </c>
      <c r="B74" s="1">
        <v>16.484177131188165</v>
      </c>
      <c r="C74" s="1">
        <v>0.51582286881183492</v>
      </c>
      <c r="E74" s="1">
        <v>20.680628272251308</v>
      </c>
      <c r="F74" s="1">
        <v>15.5</v>
      </c>
    </row>
    <row r="75" spans="1:6" x14ac:dyDescent="0.2">
      <c r="A75" s="1">
        <v>41</v>
      </c>
      <c r="B75" s="1">
        <v>16.997587921422145</v>
      </c>
      <c r="C75" s="1">
        <v>2.4120785778549703E-3</v>
      </c>
      <c r="E75" s="1">
        <v>21.204188481675391</v>
      </c>
      <c r="F75" s="1">
        <v>15.5</v>
      </c>
    </row>
    <row r="76" spans="1:6" x14ac:dyDescent="0.2">
      <c r="A76" s="1">
        <v>42</v>
      </c>
      <c r="B76" s="1">
        <v>17.007091523449414</v>
      </c>
      <c r="C76" s="1">
        <v>-7.0915234494144386E-3</v>
      </c>
      <c r="E76" s="1">
        <v>21.727748691099475</v>
      </c>
      <c r="F76" s="1">
        <v>15.5</v>
      </c>
    </row>
    <row r="77" spans="1:6" x14ac:dyDescent="0.2">
      <c r="A77" s="1">
        <v>43</v>
      </c>
      <c r="B77" s="1">
        <v>17.054609533585754</v>
      </c>
      <c r="C77" s="1">
        <v>-5.4609533585754377E-2</v>
      </c>
      <c r="E77" s="1">
        <v>22.251308900523561</v>
      </c>
      <c r="F77" s="1">
        <v>15.5</v>
      </c>
    </row>
    <row r="78" spans="1:6" x14ac:dyDescent="0.2">
      <c r="A78" s="1">
        <v>44</v>
      </c>
      <c r="B78" s="1">
        <v>16.078098424601269</v>
      </c>
      <c r="C78" s="1">
        <v>0.42190157539873141</v>
      </c>
      <c r="E78" s="1">
        <v>22.774869109947645</v>
      </c>
      <c r="F78" s="1">
        <v>15.5</v>
      </c>
    </row>
    <row r="79" spans="1:6" x14ac:dyDescent="0.2">
      <c r="A79" s="1">
        <v>45</v>
      </c>
      <c r="B79" s="1">
        <v>17.401139045907598</v>
      </c>
      <c r="C79" s="1">
        <v>-0.9011390459075983</v>
      </c>
      <c r="E79" s="1">
        <v>23.298429319371728</v>
      </c>
      <c r="F79" s="1">
        <v>15.5</v>
      </c>
    </row>
    <row r="80" spans="1:6" x14ac:dyDescent="0.2">
      <c r="A80" s="1">
        <v>46</v>
      </c>
      <c r="B80" s="1">
        <v>16.014848490419602</v>
      </c>
      <c r="C80" s="1">
        <v>0.48515150958039754</v>
      </c>
      <c r="E80" s="1">
        <v>23.821989528795811</v>
      </c>
      <c r="F80" s="1">
        <v>15.5</v>
      </c>
    </row>
    <row r="81" spans="1:6" x14ac:dyDescent="0.2">
      <c r="A81" s="1">
        <v>47</v>
      </c>
      <c r="B81" s="1">
        <v>16.544778210791261</v>
      </c>
      <c r="C81" s="1">
        <v>-4.4778210791260875E-2</v>
      </c>
      <c r="E81" s="1">
        <v>24.345549738219894</v>
      </c>
      <c r="F81" s="1">
        <v>15.5</v>
      </c>
    </row>
    <row r="82" spans="1:6" x14ac:dyDescent="0.2">
      <c r="A82" s="1">
        <v>48</v>
      </c>
      <c r="B82" s="1">
        <v>15.944033361127234</v>
      </c>
      <c r="C82" s="1">
        <v>0.55596663887276598</v>
      </c>
      <c r="E82" s="1">
        <v>24.869109947643977</v>
      </c>
      <c r="F82" s="1">
        <v>15.5</v>
      </c>
    </row>
    <row r="83" spans="1:6" x14ac:dyDescent="0.2">
      <c r="A83" s="1">
        <v>49</v>
      </c>
      <c r="B83" s="1">
        <v>16.2137500223267</v>
      </c>
      <c r="C83" s="1">
        <v>0.28624997767330029</v>
      </c>
      <c r="E83" s="1">
        <v>25.392670157068064</v>
      </c>
      <c r="F83" s="1">
        <v>15.5</v>
      </c>
    </row>
    <row r="84" spans="1:6" x14ac:dyDescent="0.2">
      <c r="A84" s="1">
        <v>50</v>
      </c>
      <c r="B84" s="1">
        <v>16.223253624353966</v>
      </c>
      <c r="C84" s="1">
        <v>0.27674637564603444</v>
      </c>
      <c r="E84" s="1">
        <v>25.916230366492147</v>
      </c>
      <c r="F84" s="1">
        <v>15.5</v>
      </c>
    </row>
    <row r="85" spans="1:6" x14ac:dyDescent="0.2">
      <c r="A85" s="1">
        <v>51</v>
      </c>
      <c r="B85" s="1">
        <v>16.242260828408501</v>
      </c>
      <c r="C85" s="1">
        <v>0.25773917159149917</v>
      </c>
      <c r="E85" s="1">
        <v>26.439790575916231</v>
      </c>
      <c r="F85" s="1">
        <v>15.5</v>
      </c>
    </row>
    <row r="86" spans="1:6" x14ac:dyDescent="0.2">
      <c r="A86" s="1">
        <v>52</v>
      </c>
      <c r="B86" s="1">
        <v>17.041907209979623</v>
      </c>
      <c r="C86" s="1">
        <v>-0.54190720997962316</v>
      </c>
      <c r="E86" s="1">
        <v>26.963350785340314</v>
      </c>
      <c r="F86" s="1">
        <v>15.5</v>
      </c>
    </row>
    <row r="87" spans="1:6" x14ac:dyDescent="0.2">
      <c r="A87" s="1">
        <v>53</v>
      </c>
      <c r="B87" s="1">
        <v>16.02049541989636</v>
      </c>
      <c r="C87" s="1">
        <v>0.47950458010364017</v>
      </c>
      <c r="E87" s="1">
        <v>27.486910994764397</v>
      </c>
      <c r="F87" s="1">
        <v>15.5</v>
      </c>
    </row>
    <row r="88" spans="1:6" x14ac:dyDescent="0.2">
      <c r="A88" s="1">
        <v>54</v>
      </c>
      <c r="B88" s="1">
        <v>17.017896845751046</v>
      </c>
      <c r="C88" s="1">
        <v>-0.51789684575104644</v>
      </c>
      <c r="E88" s="1">
        <v>28.01047120418848</v>
      </c>
      <c r="F88" s="1">
        <v>15.5</v>
      </c>
    </row>
    <row r="89" spans="1:6" x14ac:dyDescent="0.2">
      <c r="A89" s="1">
        <v>55</v>
      </c>
      <c r="B89" s="1">
        <v>16.532209855506519</v>
      </c>
      <c r="C89" s="1">
        <v>-3.2209855506518892E-2</v>
      </c>
      <c r="E89" s="1">
        <v>28.534031413612563</v>
      </c>
      <c r="F89" s="1">
        <v>15.5</v>
      </c>
    </row>
    <row r="90" spans="1:6" x14ac:dyDescent="0.2">
      <c r="A90" s="1">
        <v>56</v>
      </c>
      <c r="B90" s="1">
        <v>16.551217059561054</v>
      </c>
      <c r="C90" s="1">
        <v>-5.1217059561054157E-2</v>
      </c>
      <c r="E90" s="1">
        <v>29.05759162303665</v>
      </c>
      <c r="F90" s="1">
        <v>15.5</v>
      </c>
    </row>
    <row r="91" spans="1:6" x14ac:dyDescent="0.2">
      <c r="A91" s="1">
        <v>57</v>
      </c>
      <c r="B91" s="1">
        <v>16.409337139817566</v>
      </c>
      <c r="C91" s="1">
        <v>9.0662860182433747E-2</v>
      </c>
      <c r="E91" s="1">
        <v>29.581151832460733</v>
      </c>
      <c r="F91" s="1">
        <v>15.5</v>
      </c>
    </row>
    <row r="92" spans="1:6" x14ac:dyDescent="0.2">
      <c r="A92" s="1">
        <v>58</v>
      </c>
      <c r="B92" s="1">
        <v>16.418840741844836</v>
      </c>
      <c r="C92" s="1">
        <v>8.1159258155164338E-2</v>
      </c>
      <c r="E92" s="1">
        <v>30.104712041884817</v>
      </c>
      <c r="F92" s="1">
        <v>15.5</v>
      </c>
    </row>
    <row r="93" spans="1:6" x14ac:dyDescent="0.2">
      <c r="A93" s="1">
        <v>59</v>
      </c>
      <c r="B93" s="1">
        <v>16.224785944816372</v>
      </c>
      <c r="C93" s="1">
        <v>0.2752140551836284</v>
      </c>
      <c r="E93" s="1">
        <v>30.6282722513089</v>
      </c>
      <c r="F93" s="1">
        <v>15.5</v>
      </c>
    </row>
    <row r="94" spans="1:6" x14ac:dyDescent="0.2">
      <c r="A94" s="1">
        <v>60</v>
      </c>
      <c r="B94" s="1">
        <v>16.341547629375658</v>
      </c>
      <c r="C94" s="1">
        <v>0.15845237062434236</v>
      </c>
      <c r="E94" s="1">
        <v>31.151832460732983</v>
      </c>
      <c r="F94" s="1">
        <v>15.5</v>
      </c>
    </row>
    <row r="95" spans="1:6" x14ac:dyDescent="0.2">
      <c r="A95" s="1">
        <v>61</v>
      </c>
      <c r="B95" s="1">
        <v>16.737529577161666</v>
      </c>
      <c r="C95" s="1">
        <v>-0.23752957716166634</v>
      </c>
      <c r="E95" s="1">
        <v>31.675392670157066</v>
      </c>
      <c r="F95" s="1">
        <v>15.5</v>
      </c>
    </row>
    <row r="96" spans="1:6" x14ac:dyDescent="0.2">
      <c r="A96" s="1">
        <v>62</v>
      </c>
      <c r="B96" s="1">
        <v>15.721003656364065</v>
      </c>
      <c r="C96" s="1">
        <v>0.77899634363593506</v>
      </c>
      <c r="E96" s="1">
        <v>32.198952879581157</v>
      </c>
      <c r="F96" s="1">
        <v>15.5</v>
      </c>
    </row>
    <row r="97" spans="1:6" x14ac:dyDescent="0.2">
      <c r="A97" s="1">
        <v>63</v>
      </c>
      <c r="B97" s="1">
        <v>15.730507258391331</v>
      </c>
      <c r="C97" s="1">
        <v>0.76949274160866921</v>
      </c>
      <c r="E97" s="1">
        <v>32.72251308900524</v>
      </c>
      <c r="F97" s="1">
        <v>15.5</v>
      </c>
    </row>
    <row r="98" spans="1:6" x14ac:dyDescent="0.2">
      <c r="A98" s="1">
        <v>64</v>
      </c>
      <c r="B98" s="1">
        <v>16.736283254854488</v>
      </c>
      <c r="C98" s="1">
        <v>-0.23628325485448798</v>
      </c>
      <c r="E98" s="1">
        <v>33.246073298429323</v>
      </c>
      <c r="F98" s="1">
        <v>15.5</v>
      </c>
    </row>
    <row r="99" spans="1:6" x14ac:dyDescent="0.2">
      <c r="A99" s="1">
        <v>65</v>
      </c>
      <c r="B99" s="1">
        <v>16.503156791290429</v>
      </c>
      <c r="C99" s="1">
        <v>-3.1567912904293394E-3</v>
      </c>
      <c r="E99" s="1">
        <v>33.769633507853406</v>
      </c>
      <c r="F99" s="1">
        <v>15.5</v>
      </c>
    </row>
    <row r="100" spans="1:6" x14ac:dyDescent="0.2">
      <c r="A100" s="1">
        <v>66</v>
      </c>
      <c r="B100" s="1">
        <v>16.512660393317702</v>
      </c>
      <c r="C100" s="1">
        <v>-1.2660393317702301E-2</v>
      </c>
      <c r="E100" s="1">
        <v>34.293193717277489</v>
      </c>
      <c r="F100" s="1">
        <v>15.5</v>
      </c>
    </row>
    <row r="101" spans="1:6" x14ac:dyDescent="0.2">
      <c r="A101" s="1">
        <v>67</v>
      </c>
      <c r="B101" s="1">
        <v>16.503156791290429</v>
      </c>
      <c r="C101" s="1">
        <v>-3.1567912904293394E-3</v>
      </c>
      <c r="E101" s="1">
        <v>34.816753926701573</v>
      </c>
      <c r="F101" s="1">
        <v>15.5</v>
      </c>
    </row>
    <row r="102" spans="1:6" x14ac:dyDescent="0.2">
      <c r="A102" s="1">
        <v>68</v>
      </c>
      <c r="B102" s="1">
        <v>16.531667597372234</v>
      </c>
      <c r="C102" s="1">
        <v>-3.1667597372234013E-2</v>
      </c>
      <c r="E102" s="1">
        <v>35.340314136125656</v>
      </c>
      <c r="F102" s="1">
        <v>15.5</v>
      </c>
    </row>
    <row r="103" spans="1:6" x14ac:dyDescent="0.2">
      <c r="A103" s="1">
        <v>69</v>
      </c>
      <c r="B103" s="1">
        <v>16.252447334145508</v>
      </c>
      <c r="C103" s="1">
        <v>0.2475526658544922</v>
      </c>
      <c r="E103" s="1">
        <v>35.863874345549739</v>
      </c>
      <c r="F103" s="1">
        <v>15.5</v>
      </c>
    </row>
    <row r="104" spans="1:6" x14ac:dyDescent="0.2">
      <c r="A104" s="1">
        <v>70</v>
      </c>
      <c r="B104" s="1">
        <v>16.541171199399507</v>
      </c>
      <c r="C104" s="1">
        <v>-4.1171199399506975E-2</v>
      </c>
      <c r="E104" s="1">
        <v>36.387434554973822</v>
      </c>
      <c r="F104" s="1">
        <v>15.5</v>
      </c>
    </row>
    <row r="105" spans="1:6" x14ac:dyDescent="0.2">
      <c r="A105" s="1">
        <v>71</v>
      </c>
      <c r="B105" s="1">
        <v>15.965205176824806</v>
      </c>
      <c r="C105" s="1">
        <v>0.53479482317519356</v>
      </c>
      <c r="E105" s="1">
        <v>36.910994764397905</v>
      </c>
      <c r="F105" s="1">
        <v>15.5</v>
      </c>
    </row>
    <row r="106" spans="1:6" x14ac:dyDescent="0.2">
      <c r="A106" s="1">
        <v>72</v>
      </c>
      <c r="B106" s="1">
        <v>16.202772844169072</v>
      </c>
      <c r="C106" s="1">
        <v>0.29722715583092807</v>
      </c>
      <c r="E106" s="1">
        <v>37.434554973821996</v>
      </c>
      <c r="F106" s="1">
        <v>15.5</v>
      </c>
    </row>
    <row r="107" spans="1:6" x14ac:dyDescent="0.2">
      <c r="A107" s="1">
        <v>73</v>
      </c>
      <c r="B107" s="1">
        <v>16.249499803930107</v>
      </c>
      <c r="C107" s="1">
        <v>0.25050019606989338</v>
      </c>
      <c r="E107" s="1">
        <v>37.958115183246079</v>
      </c>
      <c r="F107" s="1">
        <v>15.5</v>
      </c>
    </row>
    <row r="108" spans="1:6" x14ac:dyDescent="0.2">
      <c r="A108" s="1">
        <v>74</v>
      </c>
      <c r="B108" s="1">
        <v>16.921559105204004</v>
      </c>
      <c r="C108" s="1">
        <v>-0.42155910520400397</v>
      </c>
      <c r="E108" s="1">
        <v>38.481675392670162</v>
      </c>
      <c r="F108" s="1">
        <v>15.5</v>
      </c>
    </row>
    <row r="109" spans="1:6" x14ac:dyDescent="0.2">
      <c r="A109" s="1">
        <v>75</v>
      </c>
      <c r="B109" s="1">
        <v>16.217123532253588</v>
      </c>
      <c r="C109" s="1">
        <v>0.28287646774641217</v>
      </c>
      <c r="E109" s="1">
        <v>39.005235602094245</v>
      </c>
      <c r="F109" s="1">
        <v>15.5</v>
      </c>
    </row>
    <row r="110" spans="1:6" x14ac:dyDescent="0.2">
      <c r="A110" s="1">
        <v>76</v>
      </c>
      <c r="B110" s="1">
        <v>15.455854115377109</v>
      </c>
      <c r="C110" s="1">
        <v>0.54414588462289082</v>
      </c>
      <c r="E110" s="1">
        <v>39.528795811518329</v>
      </c>
      <c r="F110" s="1">
        <v>15.5</v>
      </c>
    </row>
    <row r="111" spans="1:6" x14ac:dyDescent="0.2">
      <c r="A111" s="1">
        <v>77</v>
      </c>
      <c r="B111" s="1">
        <v>15.774353082963948</v>
      </c>
      <c r="C111" s="1">
        <v>0.22564691703605178</v>
      </c>
      <c r="E111" s="1">
        <v>40.052356020942412</v>
      </c>
      <c r="F111" s="1">
        <v>15.5</v>
      </c>
    </row>
    <row r="112" spans="1:6" x14ac:dyDescent="0.2">
      <c r="A112" s="1">
        <v>78</v>
      </c>
      <c r="B112" s="1">
        <v>15.968040927945268</v>
      </c>
      <c r="C112" s="1">
        <v>3.1959072054732474E-2</v>
      </c>
      <c r="E112" s="1">
        <v>40.575916230366495</v>
      </c>
      <c r="F112" s="1">
        <v>15.5</v>
      </c>
    </row>
    <row r="113" spans="1:6" x14ac:dyDescent="0.2">
      <c r="A113" s="1">
        <v>79</v>
      </c>
      <c r="B113" s="1">
        <v>15.706563572522038</v>
      </c>
      <c r="C113" s="1">
        <v>0.29343642747796217</v>
      </c>
      <c r="E113" s="1">
        <v>41.099476439790578</v>
      </c>
      <c r="F113" s="1">
        <v>15.5</v>
      </c>
    </row>
    <row r="114" spans="1:6" x14ac:dyDescent="0.2">
      <c r="A114" s="1">
        <v>80</v>
      </c>
      <c r="B114" s="1">
        <v>15.48164349003874</v>
      </c>
      <c r="C114" s="1">
        <v>0.5183565099612597</v>
      </c>
      <c r="E114" s="1">
        <v>41.623036649214662</v>
      </c>
      <c r="F114" s="1">
        <v>16</v>
      </c>
    </row>
    <row r="115" spans="1:6" x14ac:dyDescent="0.2">
      <c r="A115" s="1">
        <v>81</v>
      </c>
      <c r="B115" s="1">
        <v>16.030580414464929</v>
      </c>
      <c r="C115" s="1">
        <v>-3.0580414464928651E-2</v>
      </c>
      <c r="E115" s="1">
        <v>42.146596858638745</v>
      </c>
      <c r="F115" s="1">
        <v>16</v>
      </c>
    </row>
    <row r="116" spans="1:6" x14ac:dyDescent="0.2">
      <c r="A116" s="1">
        <v>82</v>
      </c>
      <c r="B116" s="1">
        <v>16.059091220546733</v>
      </c>
      <c r="C116" s="1">
        <v>-5.9091220546733325E-2</v>
      </c>
      <c r="E116" s="1">
        <v>42.670157068062828</v>
      </c>
      <c r="F116" s="1">
        <v>16</v>
      </c>
    </row>
    <row r="117" spans="1:6" x14ac:dyDescent="0.2">
      <c r="A117" s="1">
        <v>83</v>
      </c>
      <c r="B117" s="1">
        <v>15.827388967456345</v>
      </c>
      <c r="C117" s="1">
        <v>0.17261103254365473</v>
      </c>
      <c r="E117" s="1">
        <v>43.193717277486911</v>
      </c>
      <c r="F117" s="1">
        <v>16</v>
      </c>
    </row>
    <row r="118" spans="1:6" x14ac:dyDescent="0.2">
      <c r="A118" s="1">
        <v>84</v>
      </c>
      <c r="B118" s="1">
        <v>16.097105628655804</v>
      </c>
      <c r="C118" s="1">
        <v>-9.7105628655803855E-2</v>
      </c>
      <c r="E118" s="1">
        <v>43.717277486910994</v>
      </c>
      <c r="F118" s="1">
        <v>16</v>
      </c>
    </row>
    <row r="119" spans="1:6" x14ac:dyDescent="0.2">
      <c r="A119" s="1">
        <v>85</v>
      </c>
      <c r="B119" s="1">
        <v>15.847850335491911</v>
      </c>
      <c r="C119" s="1">
        <v>0.15214966450808909</v>
      </c>
      <c r="E119" s="1">
        <v>44.240837696335085</v>
      </c>
      <c r="F119" s="1">
        <v>16</v>
      </c>
    </row>
    <row r="120" spans="1:6" x14ac:dyDescent="0.2">
      <c r="A120" s="1">
        <v>86</v>
      </c>
      <c r="B120" s="1">
        <v>15.85735393751918</v>
      </c>
      <c r="C120" s="1">
        <v>0.14264606248081968</v>
      </c>
      <c r="E120" s="1">
        <v>44.764397905759168</v>
      </c>
      <c r="F120" s="1">
        <v>16</v>
      </c>
    </row>
    <row r="121" spans="1:6" x14ac:dyDescent="0.2">
      <c r="A121" s="1">
        <v>87</v>
      </c>
      <c r="B121" s="1">
        <v>16.127070598718639</v>
      </c>
      <c r="C121" s="1">
        <v>-0.12707059871863891</v>
      </c>
      <c r="E121" s="1">
        <v>45.287958115183251</v>
      </c>
      <c r="F121" s="1">
        <v>16</v>
      </c>
    </row>
    <row r="122" spans="1:6" x14ac:dyDescent="0.2">
      <c r="A122" s="1">
        <v>88</v>
      </c>
      <c r="B122" s="1">
        <v>15.96587631630223</v>
      </c>
      <c r="C122" s="1">
        <v>3.4123683697769636E-2</v>
      </c>
      <c r="E122" s="1">
        <v>45.811518324607334</v>
      </c>
      <c r="F122" s="1">
        <v>16</v>
      </c>
    </row>
    <row r="123" spans="1:6" x14ac:dyDescent="0.2">
      <c r="A123" s="1">
        <v>89</v>
      </c>
      <c r="B123" s="1">
        <v>16.194742818272161</v>
      </c>
      <c r="C123" s="1">
        <v>-0.19474281827216089</v>
      </c>
      <c r="E123" s="1">
        <v>46.335078534031418</v>
      </c>
      <c r="F123" s="1">
        <v>16</v>
      </c>
    </row>
    <row r="124" spans="1:6" x14ac:dyDescent="0.2">
      <c r="A124" s="1">
        <v>90</v>
      </c>
      <c r="B124" s="1">
        <v>15.65447844217319</v>
      </c>
      <c r="C124" s="1">
        <v>0.34552155782681027</v>
      </c>
      <c r="E124" s="1">
        <v>46.858638743455501</v>
      </c>
      <c r="F124" s="1">
        <v>16</v>
      </c>
    </row>
    <row r="125" spans="1:6" x14ac:dyDescent="0.2">
      <c r="A125" s="1">
        <v>91</v>
      </c>
      <c r="B125" s="1">
        <v>15.804989006361501</v>
      </c>
      <c r="C125" s="1">
        <v>0.19501099363849939</v>
      </c>
      <c r="E125" s="1">
        <v>47.382198952879584</v>
      </c>
      <c r="F125" s="1">
        <v>16</v>
      </c>
    </row>
    <row r="126" spans="1:6" x14ac:dyDescent="0.2">
      <c r="A126" s="1">
        <v>92</v>
      </c>
      <c r="B126" s="1">
        <v>15.952705909454455</v>
      </c>
      <c r="C126" s="1">
        <v>4.7294090545545231E-2</v>
      </c>
      <c r="E126" s="1">
        <v>47.905759162303667</v>
      </c>
      <c r="F126" s="1">
        <v>16</v>
      </c>
    </row>
    <row r="127" spans="1:6" x14ac:dyDescent="0.2">
      <c r="A127" s="1">
        <v>93</v>
      </c>
      <c r="B127" s="1">
        <v>15.981216715536259</v>
      </c>
      <c r="C127" s="1">
        <v>1.8783284463740557E-2</v>
      </c>
      <c r="E127" s="1">
        <v>48.42931937172775</v>
      </c>
      <c r="F127" s="1">
        <v>16</v>
      </c>
    </row>
    <row r="128" spans="1:6" x14ac:dyDescent="0.2">
      <c r="A128" s="1">
        <v>94</v>
      </c>
      <c r="B128" s="1">
        <v>16.009727521618061</v>
      </c>
      <c r="C128" s="1">
        <v>-9.7275216180605639E-3</v>
      </c>
      <c r="E128" s="1">
        <v>48.952879581151834</v>
      </c>
      <c r="F128" s="1">
        <v>16</v>
      </c>
    </row>
    <row r="129" spans="1:6" x14ac:dyDescent="0.2">
      <c r="A129" s="1">
        <v>95</v>
      </c>
      <c r="B129" s="1">
        <v>16.039502623950899</v>
      </c>
      <c r="C129" s="1">
        <v>-3.9502623950898652E-2</v>
      </c>
      <c r="E129" s="1">
        <v>49.476439790575917</v>
      </c>
      <c r="F129" s="1">
        <v>16</v>
      </c>
    </row>
    <row r="130" spans="1:6" x14ac:dyDescent="0.2">
      <c r="A130" s="1">
        <v>96</v>
      </c>
      <c r="B130" s="1">
        <v>16.049006225978165</v>
      </c>
      <c r="C130" s="1">
        <v>-4.9006225978164508E-2</v>
      </c>
      <c r="E130" s="1">
        <v>50</v>
      </c>
      <c r="F130" s="1">
        <v>16</v>
      </c>
    </row>
    <row r="131" spans="1:6" x14ac:dyDescent="0.2">
      <c r="A131" s="1">
        <v>97</v>
      </c>
      <c r="B131" s="1">
        <v>16.56072066158832</v>
      </c>
      <c r="C131" s="1">
        <v>-0.56072066158832001</v>
      </c>
      <c r="E131" s="1">
        <v>50.52356020942409</v>
      </c>
      <c r="F131" s="1">
        <v>16</v>
      </c>
    </row>
    <row r="132" spans="1:6" x14ac:dyDescent="0.2">
      <c r="A132" s="1">
        <v>98</v>
      </c>
      <c r="B132" s="1">
        <v>16.45830931393494</v>
      </c>
      <c r="C132" s="1">
        <v>-0.45830931393494012</v>
      </c>
      <c r="E132" s="1">
        <v>51.047120418848174</v>
      </c>
      <c r="F132" s="1">
        <v>16</v>
      </c>
    </row>
    <row r="133" spans="1:6" x14ac:dyDescent="0.2">
      <c r="A133" s="1">
        <v>99</v>
      </c>
      <c r="B133" s="1">
        <v>16.207599856790011</v>
      </c>
      <c r="C133" s="1">
        <v>-0.20759985679001147</v>
      </c>
      <c r="E133" s="1">
        <v>51.570680628272257</v>
      </c>
      <c r="F133" s="1">
        <v>16</v>
      </c>
    </row>
    <row r="134" spans="1:6" x14ac:dyDescent="0.2">
      <c r="A134" s="1">
        <v>100</v>
      </c>
      <c r="B134" s="1">
        <v>15.93369870539992</v>
      </c>
      <c r="C134" s="1">
        <v>6.6301294600080496E-2</v>
      </c>
      <c r="E134" s="1">
        <v>52.09424083769634</v>
      </c>
      <c r="F134" s="1">
        <v>16</v>
      </c>
    </row>
    <row r="135" spans="1:6" x14ac:dyDescent="0.2">
      <c r="A135" s="1">
        <v>101</v>
      </c>
      <c r="B135" s="1">
        <v>15.711500054336796</v>
      </c>
      <c r="C135" s="1">
        <v>0.28849994566320447</v>
      </c>
      <c r="E135" s="1">
        <v>52.617801047120423</v>
      </c>
      <c r="F135" s="1">
        <v>16</v>
      </c>
    </row>
    <row r="136" spans="1:6" x14ac:dyDescent="0.2">
      <c r="A136" s="1">
        <v>102</v>
      </c>
      <c r="B136" s="1">
        <v>16.370058435457455</v>
      </c>
      <c r="C136" s="1">
        <v>-0.3700584354574552</v>
      </c>
      <c r="E136" s="1">
        <v>53.141361256544506</v>
      </c>
      <c r="F136" s="1">
        <v>16</v>
      </c>
    </row>
    <row r="137" spans="1:6" x14ac:dyDescent="0.2">
      <c r="A137" s="1">
        <v>103</v>
      </c>
      <c r="B137" s="1">
        <v>16.111741963716931</v>
      </c>
      <c r="C137" s="1">
        <v>-0.11174196371693057</v>
      </c>
      <c r="E137" s="1">
        <v>53.66492146596859</v>
      </c>
      <c r="F137" s="1">
        <v>16</v>
      </c>
    </row>
    <row r="138" spans="1:6" x14ac:dyDescent="0.2">
      <c r="A138" s="1">
        <v>104</v>
      </c>
      <c r="B138" s="1">
        <v>15.850007476618995</v>
      </c>
      <c r="C138" s="1">
        <v>0.14999252338100533</v>
      </c>
      <c r="E138" s="1">
        <v>54.188481675392673</v>
      </c>
      <c r="F138" s="1">
        <v>16</v>
      </c>
    </row>
    <row r="139" spans="1:6" x14ac:dyDescent="0.2">
      <c r="A139" s="1">
        <v>105</v>
      </c>
      <c r="B139" s="1">
        <v>15.74274939408698</v>
      </c>
      <c r="C139" s="1">
        <v>0.25725060591302018</v>
      </c>
      <c r="E139" s="1">
        <v>54.712041884816756</v>
      </c>
      <c r="F139" s="1">
        <v>16</v>
      </c>
    </row>
    <row r="140" spans="1:6" x14ac:dyDescent="0.2">
      <c r="A140" s="1">
        <v>106</v>
      </c>
      <c r="B140" s="1">
        <v>15.473032732887514</v>
      </c>
      <c r="C140" s="1">
        <v>0.52696726711248587</v>
      </c>
      <c r="E140" s="1">
        <v>55.235602094240839</v>
      </c>
      <c r="F140" s="1">
        <v>16</v>
      </c>
    </row>
    <row r="141" spans="1:6" x14ac:dyDescent="0.2">
      <c r="A141" s="1">
        <v>107</v>
      </c>
      <c r="B141" s="1">
        <v>15.102204921706067</v>
      </c>
      <c r="C141" s="1">
        <v>0.89779507829393346</v>
      </c>
      <c r="E141" s="1">
        <v>55.759162303664922</v>
      </c>
      <c r="F141" s="1">
        <v>16</v>
      </c>
    </row>
    <row r="142" spans="1:6" x14ac:dyDescent="0.2">
      <c r="A142" s="1">
        <v>108</v>
      </c>
      <c r="B142" s="1">
        <v>15.596814307579269</v>
      </c>
      <c r="C142" s="1">
        <v>0.4031856924207311</v>
      </c>
      <c r="E142" s="1">
        <v>56.282722513089006</v>
      </c>
      <c r="F142" s="1">
        <v>16</v>
      </c>
    </row>
    <row r="143" spans="1:6" x14ac:dyDescent="0.2">
      <c r="A143" s="1">
        <v>109</v>
      </c>
      <c r="B143" s="1">
        <v>15.663921079347354</v>
      </c>
      <c r="C143" s="1">
        <v>0.33607892065264622</v>
      </c>
      <c r="E143" s="1">
        <v>56.806282722513089</v>
      </c>
      <c r="F143" s="1">
        <v>16</v>
      </c>
    </row>
    <row r="144" spans="1:6" x14ac:dyDescent="0.2">
      <c r="A144" s="1">
        <v>110</v>
      </c>
      <c r="B144" s="1">
        <v>15.682928283401889</v>
      </c>
      <c r="C144" s="1">
        <v>0.31707171659811095</v>
      </c>
      <c r="E144" s="1">
        <v>57.329842931937179</v>
      </c>
      <c r="F144" s="1">
        <v>16</v>
      </c>
    </row>
    <row r="145" spans="1:6" x14ac:dyDescent="0.2">
      <c r="A145" s="1">
        <v>111</v>
      </c>
      <c r="B145" s="1">
        <v>16.207619930226322</v>
      </c>
      <c r="C145" s="1">
        <v>-0.20761993022632197</v>
      </c>
      <c r="E145" s="1">
        <v>57.853403141361262</v>
      </c>
      <c r="F145" s="1">
        <v>16</v>
      </c>
    </row>
    <row r="146" spans="1:6" x14ac:dyDescent="0.2">
      <c r="A146" s="1">
        <v>112</v>
      </c>
      <c r="B146" s="1">
        <v>15.340184038213289</v>
      </c>
      <c r="C146" s="1">
        <v>0.65981596178671076</v>
      </c>
      <c r="E146" s="1">
        <v>58.376963350785346</v>
      </c>
      <c r="F146" s="1">
        <v>16</v>
      </c>
    </row>
    <row r="147" spans="1:6" x14ac:dyDescent="0.2">
      <c r="A147" s="1">
        <v>113</v>
      </c>
      <c r="B147" s="1">
        <v>15.187603322358999</v>
      </c>
      <c r="C147" s="1">
        <v>0.31239667764100076</v>
      </c>
      <c r="E147" s="1">
        <v>58.900523560209429</v>
      </c>
      <c r="F147" s="1">
        <v>16</v>
      </c>
    </row>
    <row r="148" spans="1:6" x14ac:dyDescent="0.2">
      <c r="A148" s="1">
        <v>114</v>
      </c>
      <c r="B148" s="1">
        <v>15.676598602459203</v>
      </c>
      <c r="C148" s="1">
        <v>-0.17659860245920278</v>
      </c>
      <c r="E148" s="1">
        <v>59.424083769633512</v>
      </c>
      <c r="F148" s="1">
        <v>16</v>
      </c>
    </row>
    <row r="149" spans="1:6" x14ac:dyDescent="0.2">
      <c r="A149" s="1">
        <v>115</v>
      </c>
      <c r="B149" s="1">
        <v>14.906917190950919</v>
      </c>
      <c r="C149" s="1">
        <v>0.59308280904908095</v>
      </c>
      <c r="E149" s="1">
        <v>59.947643979057595</v>
      </c>
      <c r="F149" s="1">
        <v>16</v>
      </c>
    </row>
    <row r="150" spans="1:6" x14ac:dyDescent="0.2">
      <c r="A150" s="1">
        <v>116</v>
      </c>
      <c r="B150" s="1">
        <v>15.010899993473723</v>
      </c>
      <c r="C150" s="1">
        <v>0.48910000652627694</v>
      </c>
      <c r="E150" s="1">
        <v>60.471204188481678</v>
      </c>
      <c r="F150" s="1">
        <v>16</v>
      </c>
    </row>
    <row r="151" spans="1:6" x14ac:dyDescent="0.2">
      <c r="A151" s="1">
        <v>117</v>
      </c>
      <c r="B151" s="1">
        <v>15.143710458493706</v>
      </c>
      <c r="C151" s="1">
        <v>0.35628954150629433</v>
      </c>
      <c r="E151" s="1">
        <v>60.994764397905762</v>
      </c>
      <c r="F151" s="1">
        <v>16.5</v>
      </c>
    </row>
    <row r="152" spans="1:6" x14ac:dyDescent="0.2">
      <c r="A152" s="1">
        <v>118</v>
      </c>
      <c r="B152" s="1">
        <v>15.432434323747705</v>
      </c>
      <c r="C152" s="1">
        <v>6.7565676252295148E-2</v>
      </c>
      <c r="E152" s="1">
        <v>61.518324607329845</v>
      </c>
      <c r="F152" s="1">
        <v>16.5</v>
      </c>
    </row>
    <row r="153" spans="1:6" x14ac:dyDescent="0.2">
      <c r="A153" s="1">
        <v>119</v>
      </c>
      <c r="B153" s="1">
        <v>15.7211581890017</v>
      </c>
      <c r="C153" s="1">
        <v>-0.22115818900170048</v>
      </c>
      <c r="E153" s="1">
        <v>62.041884816753928</v>
      </c>
      <c r="F153" s="1">
        <v>16.5</v>
      </c>
    </row>
    <row r="154" spans="1:6" x14ac:dyDescent="0.2">
      <c r="A154" s="1">
        <v>120</v>
      </c>
      <c r="B154" s="1">
        <v>15.938265825612428</v>
      </c>
      <c r="C154" s="1">
        <v>-0.43826582561242766</v>
      </c>
      <c r="E154" s="1">
        <v>62.565445026178011</v>
      </c>
      <c r="F154" s="1">
        <v>16.5</v>
      </c>
    </row>
    <row r="155" spans="1:6" x14ac:dyDescent="0.2">
      <c r="A155" s="1">
        <v>121</v>
      </c>
      <c r="B155" s="1">
        <v>15.427343309295308</v>
      </c>
      <c r="C155" s="1">
        <v>7.265669070469194E-2</v>
      </c>
      <c r="E155" s="1">
        <v>63.089005235602095</v>
      </c>
      <c r="F155" s="1">
        <v>16.5</v>
      </c>
    </row>
    <row r="156" spans="1:6" x14ac:dyDescent="0.2">
      <c r="A156" s="1">
        <v>122</v>
      </c>
      <c r="B156" s="1">
        <v>15.280616654673189</v>
      </c>
      <c r="C156" s="1">
        <v>0.21938334532681125</v>
      </c>
      <c r="E156" s="1">
        <v>63.612565445026178</v>
      </c>
      <c r="F156" s="1">
        <v>16.5</v>
      </c>
    </row>
    <row r="157" spans="1:6" x14ac:dyDescent="0.2">
      <c r="A157" s="1">
        <v>123</v>
      </c>
      <c r="B157" s="1">
        <v>15.436430347444029</v>
      </c>
      <c r="C157" s="1">
        <v>6.3569652555971246E-2</v>
      </c>
      <c r="E157" s="1">
        <v>64.136125654450268</v>
      </c>
      <c r="F157" s="1">
        <v>16.5</v>
      </c>
    </row>
    <row r="158" spans="1:6" x14ac:dyDescent="0.2">
      <c r="A158" s="1">
        <v>124</v>
      </c>
      <c r="B158" s="1">
        <v>14.992033045317784</v>
      </c>
      <c r="C158" s="1">
        <v>0.50796695468221564</v>
      </c>
      <c r="E158" s="1">
        <v>64.659685863874344</v>
      </c>
      <c r="F158" s="1">
        <v>16.5</v>
      </c>
    </row>
    <row r="159" spans="1:6" x14ac:dyDescent="0.2">
      <c r="A159" s="1">
        <v>125</v>
      </c>
      <c r="B159" s="1">
        <v>15.751360151238201</v>
      </c>
      <c r="C159" s="1">
        <v>-0.25136015123820066</v>
      </c>
      <c r="E159" s="1">
        <v>65.183246073298434</v>
      </c>
      <c r="F159" s="1">
        <v>16.5</v>
      </c>
    </row>
    <row r="160" spans="1:6" x14ac:dyDescent="0.2">
      <c r="A160" s="1">
        <v>126</v>
      </c>
      <c r="B160" s="1">
        <v>15.76086375326547</v>
      </c>
      <c r="C160" s="1">
        <v>-0.26086375326547007</v>
      </c>
      <c r="E160" s="1">
        <v>65.706806282722511</v>
      </c>
      <c r="F160" s="1">
        <v>16.5</v>
      </c>
    </row>
    <row r="161" spans="1:6" x14ac:dyDescent="0.2">
      <c r="A161" s="1">
        <v>127</v>
      </c>
      <c r="B161" s="1">
        <v>15.912828481434811</v>
      </c>
      <c r="C161" s="1">
        <v>-0.41282848143481132</v>
      </c>
      <c r="E161" s="1">
        <v>66.230366492146601</v>
      </c>
      <c r="F161" s="1">
        <v>16.5</v>
      </c>
    </row>
    <row r="162" spans="1:6" x14ac:dyDescent="0.2">
      <c r="A162" s="1">
        <v>128</v>
      </c>
      <c r="B162" s="1">
        <v>15.789374559347271</v>
      </c>
      <c r="C162" s="1">
        <v>-0.28937455934727119</v>
      </c>
      <c r="E162" s="1">
        <v>66.753926701570677</v>
      </c>
      <c r="F162" s="1">
        <v>16.5</v>
      </c>
    </row>
    <row r="163" spans="1:6" x14ac:dyDescent="0.2">
      <c r="A163" s="1">
        <v>129</v>
      </c>
      <c r="B163" s="1">
        <v>16.330262045727231</v>
      </c>
      <c r="C163" s="1">
        <v>-0.83026204572723117</v>
      </c>
      <c r="E163" s="1">
        <v>67.277486910994767</v>
      </c>
      <c r="F163" s="1">
        <v>16.5</v>
      </c>
    </row>
    <row r="164" spans="1:6" x14ac:dyDescent="0.2">
      <c r="A164" s="1">
        <v>130</v>
      </c>
      <c r="B164" s="1">
        <v>15.819339529410106</v>
      </c>
      <c r="C164" s="1">
        <v>-0.31933952941010624</v>
      </c>
      <c r="E164" s="1">
        <v>67.801047120418858</v>
      </c>
      <c r="F164" s="1">
        <v>16.5</v>
      </c>
    </row>
    <row r="165" spans="1:6" x14ac:dyDescent="0.2">
      <c r="A165" s="1">
        <v>131</v>
      </c>
      <c r="B165" s="1">
        <v>15.808381763401806</v>
      </c>
      <c r="C165" s="1">
        <v>-0.30838176340180645</v>
      </c>
      <c r="E165" s="1">
        <v>68.324607329842934</v>
      </c>
      <c r="F165" s="1">
        <v>16.5</v>
      </c>
    </row>
    <row r="166" spans="1:6" x14ac:dyDescent="0.2">
      <c r="A166" s="1">
        <v>132</v>
      </c>
      <c r="B166" s="1">
        <v>16.098559792636838</v>
      </c>
      <c r="C166" s="1">
        <v>-0.59855979263683778</v>
      </c>
      <c r="E166" s="1">
        <v>68.848167539267024</v>
      </c>
      <c r="F166" s="1">
        <v>16.5</v>
      </c>
    </row>
    <row r="167" spans="1:6" x14ac:dyDescent="0.2">
      <c r="A167" s="1">
        <v>133</v>
      </c>
      <c r="B167" s="1">
        <v>15.962209511481724</v>
      </c>
      <c r="C167" s="1">
        <v>-0.46220951148172418</v>
      </c>
      <c r="E167" s="1">
        <v>69.3717277486911</v>
      </c>
      <c r="F167" s="1">
        <v>16.5</v>
      </c>
    </row>
    <row r="168" spans="1:6" x14ac:dyDescent="0.2">
      <c r="A168" s="1">
        <v>134</v>
      </c>
      <c r="B168" s="1">
        <v>15.711500054336796</v>
      </c>
      <c r="C168" s="1">
        <v>-0.21150005433679553</v>
      </c>
      <c r="E168" s="1">
        <v>69.89528795811519</v>
      </c>
      <c r="F168" s="1">
        <v>16.5</v>
      </c>
    </row>
    <row r="169" spans="1:6" x14ac:dyDescent="0.2">
      <c r="A169" s="1">
        <v>135</v>
      </c>
      <c r="B169" s="1">
        <v>16.068013430032703</v>
      </c>
      <c r="C169" s="1">
        <v>-0.56801343003270333</v>
      </c>
      <c r="E169" s="1">
        <v>70.418848167539267</v>
      </c>
      <c r="F169" s="1">
        <v>16.5</v>
      </c>
    </row>
    <row r="170" spans="1:6" x14ac:dyDescent="0.2">
      <c r="A170" s="1">
        <v>136</v>
      </c>
      <c r="B170" s="1">
        <v>15.69249285028226</v>
      </c>
      <c r="C170" s="1">
        <v>-0.19249285028226026</v>
      </c>
      <c r="E170" s="1">
        <v>70.942408376963357</v>
      </c>
      <c r="F170" s="1">
        <v>16.5</v>
      </c>
    </row>
    <row r="171" spans="1:6" x14ac:dyDescent="0.2">
      <c r="A171" s="1">
        <v>137</v>
      </c>
      <c r="B171" s="1">
        <v>15.962209511481724</v>
      </c>
      <c r="C171" s="1">
        <v>-0.46220951148172418</v>
      </c>
      <c r="E171" s="1">
        <v>71.465968586387433</v>
      </c>
      <c r="F171" s="1">
        <v>16.5</v>
      </c>
    </row>
    <row r="172" spans="1:6" x14ac:dyDescent="0.2">
      <c r="A172" s="1">
        <v>138</v>
      </c>
      <c r="B172" s="1">
        <v>16.097978400095538</v>
      </c>
      <c r="C172" s="1">
        <v>-0.59797840009553838</v>
      </c>
      <c r="E172" s="1">
        <v>71.989528795811523</v>
      </c>
      <c r="F172" s="1">
        <v>16.5</v>
      </c>
    </row>
    <row r="173" spans="1:6" x14ac:dyDescent="0.2">
      <c r="A173" s="1">
        <v>139</v>
      </c>
      <c r="B173" s="1">
        <v>15.473032732887514</v>
      </c>
      <c r="C173" s="1">
        <v>2.6967267112485871E-2</v>
      </c>
      <c r="E173" s="1">
        <v>72.513089005235599</v>
      </c>
      <c r="F173" s="1">
        <v>16.5</v>
      </c>
    </row>
    <row r="174" spans="1:6" x14ac:dyDescent="0.2">
      <c r="A174" s="1">
        <v>140</v>
      </c>
      <c r="B174" s="1">
        <v>15.519638485998481</v>
      </c>
      <c r="C174" s="1">
        <v>-1.9638485998481059E-2</v>
      </c>
      <c r="E174" s="1">
        <v>73.03664921465969</v>
      </c>
      <c r="F174" s="1">
        <v>16.5</v>
      </c>
    </row>
    <row r="175" spans="1:6" x14ac:dyDescent="0.2">
      <c r="A175" s="1">
        <v>141</v>
      </c>
      <c r="B175" s="1">
        <v>15.576660098162087</v>
      </c>
      <c r="C175" s="1">
        <v>-7.6660098162086854E-2</v>
      </c>
      <c r="E175" s="1">
        <v>73.560209424083766</v>
      </c>
      <c r="F175" s="1">
        <v>16.5</v>
      </c>
    </row>
    <row r="176" spans="1:6" x14ac:dyDescent="0.2">
      <c r="A176" s="1">
        <v>142</v>
      </c>
      <c r="B176" s="1">
        <v>15.586163700189356</v>
      </c>
      <c r="C176" s="1">
        <v>-8.6163700189356263E-2</v>
      </c>
      <c r="E176" s="1">
        <v>74.083769633507856</v>
      </c>
      <c r="F176" s="1">
        <v>16.5</v>
      </c>
    </row>
    <row r="177" spans="1:6" x14ac:dyDescent="0.2">
      <c r="A177" s="1">
        <v>143</v>
      </c>
      <c r="B177" s="1">
        <v>14.923820506980343</v>
      </c>
      <c r="C177" s="1">
        <v>0.57617949301965687</v>
      </c>
      <c r="E177" s="1">
        <v>74.607329842931946</v>
      </c>
      <c r="F177" s="1">
        <v>16.5</v>
      </c>
    </row>
    <row r="178" spans="1:6" x14ac:dyDescent="0.2">
      <c r="A178" s="1">
        <v>144</v>
      </c>
      <c r="B178" s="1">
        <v>15.616403069211014</v>
      </c>
      <c r="C178" s="1">
        <v>-0.11640306921101384</v>
      </c>
      <c r="E178" s="1">
        <v>75.130890052356023</v>
      </c>
      <c r="F178" s="1">
        <v>16.5</v>
      </c>
    </row>
    <row r="179" spans="1:6" x14ac:dyDescent="0.2">
      <c r="A179" s="1">
        <v>145</v>
      </c>
      <c r="B179" s="1">
        <v>15.365693612066089</v>
      </c>
      <c r="C179" s="1">
        <v>0.13430638793391125</v>
      </c>
      <c r="E179" s="1">
        <v>75.654450261780113</v>
      </c>
      <c r="F179" s="1">
        <v>16.5</v>
      </c>
    </row>
    <row r="180" spans="1:6" x14ac:dyDescent="0.2">
      <c r="A180" s="1">
        <v>146</v>
      </c>
      <c r="B180" s="1">
        <v>15.386154980101654</v>
      </c>
      <c r="C180" s="1">
        <v>0.11384501989834561</v>
      </c>
      <c r="E180" s="1">
        <v>76.178010471204189</v>
      </c>
      <c r="F180" s="1">
        <v>16.5</v>
      </c>
    </row>
    <row r="181" spans="1:6" x14ac:dyDescent="0.2">
      <c r="A181" s="1">
        <v>147</v>
      </c>
      <c r="B181" s="1">
        <v>15.135445522956729</v>
      </c>
      <c r="C181" s="1">
        <v>0.36455447704327071</v>
      </c>
      <c r="E181" s="1">
        <v>76.701570680628279</v>
      </c>
      <c r="F181" s="1">
        <v>16.5</v>
      </c>
    </row>
    <row r="182" spans="1:6" x14ac:dyDescent="0.2">
      <c r="A182" s="1">
        <v>148</v>
      </c>
      <c r="B182" s="1">
        <v>15.154452727011265</v>
      </c>
      <c r="C182" s="1">
        <v>0.34554727298873544</v>
      </c>
      <c r="E182" s="1">
        <v>77.225130890052355</v>
      </c>
      <c r="F182" s="1">
        <v>16.5</v>
      </c>
    </row>
    <row r="183" spans="1:6" x14ac:dyDescent="0.2">
      <c r="A183" s="1">
        <v>149</v>
      </c>
      <c r="B183" s="1">
        <v>15.163956329038534</v>
      </c>
      <c r="C183" s="1">
        <v>0.33604367096146603</v>
      </c>
      <c r="E183" s="1">
        <v>77.748691099476446</v>
      </c>
      <c r="F183" s="1">
        <v>17</v>
      </c>
    </row>
    <row r="184" spans="1:6" x14ac:dyDescent="0.2">
      <c r="A184" s="1">
        <v>150</v>
      </c>
      <c r="B184" s="1">
        <v>15.182963533093069</v>
      </c>
      <c r="C184" s="1">
        <v>0.31703646690693077</v>
      </c>
      <c r="E184" s="1">
        <v>78.272251308900522</v>
      </c>
      <c r="F184" s="1">
        <v>17</v>
      </c>
    </row>
    <row r="185" spans="1:6" x14ac:dyDescent="0.2">
      <c r="A185" s="1">
        <v>151</v>
      </c>
      <c r="B185" s="1">
        <v>15.192467135120335</v>
      </c>
      <c r="C185" s="1">
        <v>0.30753286487966491</v>
      </c>
      <c r="E185" s="1">
        <v>78.795811518324612</v>
      </c>
      <c r="F185" s="1">
        <v>17</v>
      </c>
    </row>
    <row r="186" spans="1:6" x14ac:dyDescent="0.2">
      <c r="A186" s="1">
        <v>152</v>
      </c>
      <c r="B186" s="1">
        <v>15.201970737147604</v>
      </c>
      <c r="C186" s="1">
        <v>0.2980292628523955</v>
      </c>
      <c r="E186" s="1">
        <v>79.319371727748688</v>
      </c>
      <c r="F186" s="1">
        <v>17</v>
      </c>
    </row>
    <row r="187" spans="1:6" x14ac:dyDescent="0.2">
      <c r="A187" s="1">
        <v>153</v>
      </c>
      <c r="B187" s="1">
        <v>15.21147433917487</v>
      </c>
      <c r="C187" s="1">
        <v>0.28852566082512965</v>
      </c>
      <c r="E187" s="1">
        <v>79.842931937172779</v>
      </c>
      <c r="F187" s="1">
        <v>17</v>
      </c>
    </row>
    <row r="188" spans="1:6" x14ac:dyDescent="0.2">
      <c r="A188" s="1">
        <v>154</v>
      </c>
      <c r="B188" s="1">
        <v>15.72094269151096</v>
      </c>
      <c r="C188" s="1">
        <v>-0.22094269151095958</v>
      </c>
      <c r="E188" s="1">
        <v>80.366492146596855</v>
      </c>
      <c r="F188" s="1">
        <v>17</v>
      </c>
    </row>
    <row r="189" spans="1:6" x14ac:dyDescent="0.2">
      <c r="A189" s="1">
        <v>155</v>
      </c>
      <c r="B189" s="1">
        <v>14.832185781821998</v>
      </c>
      <c r="C189" s="1">
        <v>0.16781421817800179</v>
      </c>
      <c r="E189" s="1">
        <v>80.890052356020945</v>
      </c>
      <c r="F189" s="1">
        <v>17</v>
      </c>
    </row>
    <row r="190" spans="1:6" x14ac:dyDescent="0.2">
      <c r="A190" s="1">
        <v>156</v>
      </c>
      <c r="B190" s="1">
        <v>14.841689383849264</v>
      </c>
      <c r="C190" s="1">
        <v>0.15831061615073594</v>
      </c>
      <c r="E190" s="1">
        <v>81.413612565445035</v>
      </c>
      <c r="F190" s="1">
        <v>17</v>
      </c>
    </row>
    <row r="191" spans="1:6" x14ac:dyDescent="0.2">
      <c r="A191" s="1">
        <v>157</v>
      </c>
      <c r="B191" s="1">
        <v>15.587881369750773</v>
      </c>
      <c r="C191" s="1">
        <v>-0.58788136975077343</v>
      </c>
      <c r="E191" s="1">
        <v>81.937172774869111</v>
      </c>
      <c r="F191" s="1">
        <v>17</v>
      </c>
    </row>
    <row r="192" spans="1:6" x14ac:dyDescent="0.2">
      <c r="A192" s="1">
        <v>158</v>
      </c>
      <c r="B192" s="1">
        <v>15.601797559352912</v>
      </c>
      <c r="C192" s="1">
        <v>-0.6017975593529119</v>
      </c>
      <c r="E192" s="1">
        <v>82.460732984293202</v>
      </c>
      <c r="F192" s="1">
        <v>17</v>
      </c>
    </row>
    <row r="193" spans="1:6" x14ac:dyDescent="0.2">
      <c r="A193" s="1">
        <v>159</v>
      </c>
      <c r="B193" s="1">
        <v>15.422930721720435</v>
      </c>
      <c r="C193" s="1">
        <v>-0.42293072172043544</v>
      </c>
      <c r="E193" s="1">
        <v>82.984293193717278</v>
      </c>
      <c r="F193" s="1">
        <v>17</v>
      </c>
    </row>
    <row r="194" spans="1:6" x14ac:dyDescent="0.2">
      <c r="A194" s="1">
        <v>160</v>
      </c>
      <c r="B194" s="1">
        <v>15.233281041750891</v>
      </c>
      <c r="C194" s="1">
        <v>-0.23328104175089059</v>
      </c>
      <c r="E194" s="1">
        <v>83.507853403141368</v>
      </c>
      <c r="F194" s="1">
        <v>17</v>
      </c>
    </row>
    <row r="195" spans="1:6" x14ac:dyDescent="0.2">
      <c r="A195" s="1">
        <v>161</v>
      </c>
      <c r="B195" s="1">
        <v>15.111708523733332</v>
      </c>
      <c r="C195" s="1">
        <v>-0.1117085237333324</v>
      </c>
      <c r="E195" s="1">
        <v>84.031413612565444</v>
      </c>
      <c r="F195" s="1">
        <v>17</v>
      </c>
    </row>
    <row r="196" spans="1:6" x14ac:dyDescent="0.2">
      <c r="A196" s="1">
        <v>162</v>
      </c>
      <c r="B196" s="1">
        <v>14.783396004918664</v>
      </c>
      <c r="C196" s="1">
        <v>0.21660399508133565</v>
      </c>
      <c r="E196" s="1">
        <v>84.554973821989535</v>
      </c>
      <c r="F196" s="1">
        <v>17</v>
      </c>
    </row>
    <row r="197" spans="1:6" x14ac:dyDescent="0.2">
      <c r="A197" s="1">
        <v>163</v>
      </c>
      <c r="B197" s="1">
        <v>15.292864357254754</v>
      </c>
      <c r="C197" s="1">
        <v>-0.29286435725475357</v>
      </c>
      <c r="E197" s="1">
        <v>85.078534031413611</v>
      </c>
      <c r="F197" s="1">
        <v>17</v>
      </c>
    </row>
    <row r="198" spans="1:6" x14ac:dyDescent="0.2">
      <c r="A198" s="1">
        <v>164</v>
      </c>
      <c r="B198" s="1">
        <v>14.8024032089732</v>
      </c>
      <c r="C198" s="1">
        <v>0.19759679102680039</v>
      </c>
      <c r="E198" s="1">
        <v>85.602094240837701</v>
      </c>
      <c r="F198" s="1">
        <v>17</v>
      </c>
    </row>
    <row r="199" spans="1:6" x14ac:dyDescent="0.2">
      <c r="A199" s="1">
        <v>165</v>
      </c>
      <c r="B199" s="1">
        <v>14.830914015055004</v>
      </c>
      <c r="C199" s="1">
        <v>0.16908598494499572</v>
      </c>
      <c r="E199" s="1">
        <v>86.125654450261777</v>
      </c>
      <c r="F199" s="1">
        <v>17</v>
      </c>
    </row>
    <row r="200" spans="1:6" x14ac:dyDescent="0.2">
      <c r="A200" s="1">
        <v>166</v>
      </c>
      <c r="B200" s="1">
        <v>15.568885059074677</v>
      </c>
      <c r="C200" s="1">
        <v>-0.56888505907467746</v>
      </c>
      <c r="E200" s="1">
        <v>86.649214659685867</v>
      </c>
      <c r="F200" s="1">
        <v>17</v>
      </c>
    </row>
    <row r="201" spans="1:6" x14ac:dyDescent="0.2">
      <c r="A201" s="1">
        <v>167</v>
      </c>
      <c r="B201" s="1">
        <v>15.597395865156479</v>
      </c>
      <c r="C201" s="1">
        <v>-0.59739586515647858</v>
      </c>
      <c r="E201" s="1">
        <v>87.172774869109944</v>
      </c>
      <c r="F201" s="1">
        <v>17</v>
      </c>
    </row>
    <row r="202" spans="1:6" x14ac:dyDescent="0.2">
      <c r="A202" s="1">
        <v>168</v>
      </c>
      <c r="B202" s="1">
        <v>15.097431114847659</v>
      </c>
      <c r="C202" s="1">
        <v>-9.7431114847658762E-2</v>
      </c>
      <c r="E202" s="1">
        <v>87.696335078534034</v>
      </c>
      <c r="F202" s="1">
        <v>17</v>
      </c>
    </row>
    <row r="203" spans="1:6" x14ac:dyDescent="0.2">
      <c r="A203" s="1">
        <v>169</v>
      </c>
      <c r="B203" s="1">
        <v>15.644913875292819</v>
      </c>
      <c r="C203" s="1">
        <v>-0.64491387529281852</v>
      </c>
      <c r="E203" s="1">
        <v>88.219895287958124</v>
      </c>
      <c r="F203" s="1">
        <v>17</v>
      </c>
    </row>
    <row r="204" spans="1:6" x14ac:dyDescent="0.2">
      <c r="A204" s="1">
        <v>170</v>
      </c>
      <c r="B204" s="1">
        <v>15.1734599310658</v>
      </c>
      <c r="C204" s="1">
        <v>-0.17345993106579982</v>
      </c>
      <c r="E204" s="1">
        <v>88.7434554973822</v>
      </c>
      <c r="F204" s="1">
        <v>17</v>
      </c>
    </row>
    <row r="205" spans="1:6" x14ac:dyDescent="0.2">
      <c r="A205" s="1">
        <v>171</v>
      </c>
      <c r="B205" s="1">
        <v>15.22097794120214</v>
      </c>
      <c r="C205" s="1">
        <v>-0.22097794120213976</v>
      </c>
      <c r="E205" s="1">
        <v>89.267015706806291</v>
      </c>
      <c r="F205" s="1">
        <v>17</v>
      </c>
    </row>
    <row r="206" spans="1:6" x14ac:dyDescent="0.2">
      <c r="A206" s="1">
        <v>172</v>
      </c>
      <c r="B206" s="1">
        <v>15.582790355298377</v>
      </c>
      <c r="C206" s="1">
        <v>-0.58279035529837664</v>
      </c>
      <c r="E206" s="1">
        <v>89.790575916230367</v>
      </c>
      <c r="F206" s="1">
        <v>17</v>
      </c>
    </row>
    <row r="207" spans="1:6" x14ac:dyDescent="0.2">
      <c r="A207" s="1">
        <v>173</v>
      </c>
      <c r="B207" s="1">
        <v>15.483813668567695</v>
      </c>
      <c r="C207" s="1">
        <v>-0.48381366856769503</v>
      </c>
      <c r="E207" s="1">
        <v>90.314136125654457</v>
      </c>
      <c r="F207" s="1">
        <v>17</v>
      </c>
    </row>
    <row r="208" spans="1:6" x14ac:dyDescent="0.2">
      <c r="A208" s="1">
        <v>174</v>
      </c>
      <c r="B208" s="1">
        <v>15.077772115376849</v>
      </c>
      <c r="C208" s="1">
        <v>-7.7772115376848916E-2</v>
      </c>
      <c r="E208" s="1">
        <v>90.837696335078533</v>
      </c>
      <c r="F208" s="1">
        <v>17</v>
      </c>
    </row>
    <row r="209" spans="1:6" x14ac:dyDescent="0.2">
      <c r="A209" s="1">
        <v>175</v>
      </c>
      <c r="B209" s="1">
        <v>14.813178577767463</v>
      </c>
      <c r="C209" s="1">
        <v>-0.31317857776746294</v>
      </c>
      <c r="E209" s="1">
        <v>91.361256544502623</v>
      </c>
      <c r="F209" s="1">
        <v>17</v>
      </c>
    </row>
    <row r="210" spans="1:6" x14ac:dyDescent="0.2">
      <c r="A210" s="1">
        <v>176</v>
      </c>
      <c r="B210" s="1">
        <v>14.822682179794729</v>
      </c>
      <c r="C210" s="1">
        <v>-0.3226821797947288</v>
      </c>
      <c r="E210" s="1">
        <v>91.8848167539267</v>
      </c>
      <c r="F210" s="1">
        <v>17</v>
      </c>
    </row>
    <row r="211" spans="1:6" x14ac:dyDescent="0.2">
      <c r="A211" s="1">
        <v>177</v>
      </c>
      <c r="B211" s="1">
        <v>14.851192985876533</v>
      </c>
      <c r="C211" s="1">
        <v>-0.35119298587653347</v>
      </c>
      <c r="E211" s="1">
        <v>92.40837696335079</v>
      </c>
      <c r="F211" s="1">
        <v>17</v>
      </c>
    </row>
    <row r="212" spans="1:6" x14ac:dyDescent="0.2">
      <c r="A212" s="1">
        <v>178</v>
      </c>
      <c r="B212" s="1">
        <v>15.121212125760602</v>
      </c>
      <c r="C212" s="1">
        <v>-0.62121212576060181</v>
      </c>
      <c r="E212" s="1">
        <v>92.931937172774866</v>
      </c>
      <c r="F212" s="1">
        <v>17</v>
      </c>
    </row>
    <row r="213" spans="1:6" x14ac:dyDescent="0.2">
      <c r="A213" s="1">
        <v>179</v>
      </c>
      <c r="B213" s="1">
        <v>13.691884937285668</v>
      </c>
      <c r="C213" s="1">
        <v>0.80811506271433231</v>
      </c>
      <c r="E213" s="1">
        <v>93.455497382198956</v>
      </c>
      <c r="F213" s="1">
        <v>17</v>
      </c>
    </row>
    <row r="214" spans="1:6" x14ac:dyDescent="0.2">
      <c r="A214" s="1">
        <v>180</v>
      </c>
      <c r="B214" s="1">
        <v>14.764388800864129</v>
      </c>
      <c r="C214" s="1">
        <v>-0.26438880086412908</v>
      </c>
      <c r="E214" s="1">
        <v>93.979057591623032</v>
      </c>
      <c r="F214" s="1">
        <v>17</v>
      </c>
    </row>
    <row r="215" spans="1:6" x14ac:dyDescent="0.2">
      <c r="A215" s="1">
        <v>181</v>
      </c>
      <c r="B215" s="1">
        <v>15.109222021256363</v>
      </c>
      <c r="C215" s="1">
        <v>-0.60922202125636282</v>
      </c>
      <c r="E215" s="1">
        <v>94.502617801047123</v>
      </c>
      <c r="F215" s="1">
        <v>17</v>
      </c>
    </row>
    <row r="216" spans="1:6" x14ac:dyDescent="0.2">
      <c r="A216" s="1">
        <v>182</v>
      </c>
      <c r="B216" s="1">
        <v>15.311619530117879</v>
      </c>
      <c r="C216" s="1">
        <v>-0.8116195301178788</v>
      </c>
      <c r="E216" s="1">
        <v>95.026178010471213</v>
      </c>
      <c r="F216" s="1">
        <v>17.5</v>
      </c>
    </row>
    <row r="217" spans="1:6" x14ac:dyDescent="0.2">
      <c r="A217" s="1">
        <v>183</v>
      </c>
      <c r="B217" s="1">
        <v>15.592293957325646</v>
      </c>
      <c r="C217" s="1">
        <v>-1.092293957325646</v>
      </c>
      <c r="E217" s="1">
        <v>95.549738219895289</v>
      </c>
      <c r="F217" s="1">
        <v>17.5</v>
      </c>
    </row>
    <row r="218" spans="1:6" x14ac:dyDescent="0.2">
      <c r="A218" s="1">
        <v>184</v>
      </c>
      <c r="B218" s="1">
        <v>14.44875075831736</v>
      </c>
      <c r="C218" s="1">
        <v>-0.44875075831735955</v>
      </c>
      <c r="E218" s="1">
        <v>96.073298429319379</v>
      </c>
      <c r="F218" s="1">
        <v>17.5</v>
      </c>
    </row>
    <row r="219" spans="1:6" x14ac:dyDescent="0.2">
      <c r="A219" s="1">
        <v>185</v>
      </c>
      <c r="B219" s="1">
        <v>14.966126083891682</v>
      </c>
      <c r="C219" s="1">
        <v>-0.96612608389168209</v>
      </c>
      <c r="E219" s="1">
        <v>96.596858638743456</v>
      </c>
      <c r="F219" s="1">
        <v>17.5</v>
      </c>
    </row>
    <row r="220" spans="1:6" x14ac:dyDescent="0.2">
      <c r="A220" s="1">
        <v>186</v>
      </c>
      <c r="B220" s="1">
        <v>14.975629685918951</v>
      </c>
      <c r="C220" s="1">
        <v>-0.97562968591895149</v>
      </c>
      <c r="E220" s="1">
        <v>97.120418848167546</v>
      </c>
      <c r="F220" s="1">
        <v>17.5</v>
      </c>
    </row>
    <row r="221" spans="1:6" x14ac:dyDescent="0.2">
      <c r="A221" s="1">
        <v>187</v>
      </c>
      <c r="B221" s="1">
        <v>14.518800075087691</v>
      </c>
      <c r="C221" s="1">
        <v>-1.0188000750876913</v>
      </c>
      <c r="E221" s="1">
        <v>97.643979057591622</v>
      </c>
      <c r="F221" s="1">
        <v>17.5</v>
      </c>
    </row>
    <row r="222" spans="1:6" x14ac:dyDescent="0.2">
      <c r="A222" s="1">
        <v>188</v>
      </c>
      <c r="B222" s="1">
        <v>14.552965518595268</v>
      </c>
      <c r="C222" s="1">
        <v>-1.0529655185952684</v>
      </c>
      <c r="E222" s="1">
        <v>98.167539267015712</v>
      </c>
      <c r="F222" s="1">
        <v>17.5</v>
      </c>
    </row>
    <row r="223" spans="1:6" x14ac:dyDescent="0.2">
      <c r="A223" s="1">
        <v>189</v>
      </c>
      <c r="B223" s="1">
        <v>14.562469120622534</v>
      </c>
      <c r="C223" s="1">
        <v>-1.0624691206225343</v>
      </c>
      <c r="E223" s="1">
        <v>98.691099476439788</v>
      </c>
      <c r="F223" s="1">
        <v>17.5</v>
      </c>
    </row>
    <row r="224" spans="1:6" x14ac:dyDescent="0.2">
      <c r="A224" s="1">
        <v>190</v>
      </c>
      <c r="B224" s="1">
        <v>15.012731837002651</v>
      </c>
      <c r="C224" s="1">
        <v>-2.0127318370026508</v>
      </c>
      <c r="E224" s="1">
        <v>99.214659685863879</v>
      </c>
      <c r="F224" s="1">
        <v>17.5</v>
      </c>
    </row>
    <row r="225" spans="1:6" ht="17" thickBot="1" x14ac:dyDescent="0.25">
      <c r="A225" s="2">
        <v>191</v>
      </c>
      <c r="B225" s="2">
        <v>14.925367575228316</v>
      </c>
      <c r="C225" s="2">
        <v>-2.4253675752283161</v>
      </c>
      <c r="E225" s="2">
        <v>99.738219895287955</v>
      </c>
      <c r="F225" s="2">
        <v>18</v>
      </c>
    </row>
  </sheetData>
  <sortState xmlns:xlrd2="http://schemas.microsoft.com/office/spreadsheetml/2017/richdata2" ref="F35:F225">
    <sortCondition ref="F35"/>
  </sortState>
  <conditionalFormatting sqref="E17:E28">
    <cfRule type="cellIs" dxfId="5" priority="1" operator="greaterThan">
      <formula>0.05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4"/>
  <sheetViews>
    <sheetView workbookViewId="0">
      <selection activeCell="C1" sqref="C1"/>
    </sheetView>
  </sheetViews>
  <sheetFormatPr baseColWidth="10" defaultRowHeight="16" x14ac:dyDescent="0.2"/>
  <cols>
    <col min="1" max="1" width="23" customWidth="1"/>
  </cols>
  <sheetData>
    <row r="1" spans="1:9" x14ac:dyDescent="0.2">
      <c r="A1" t="s">
        <v>308</v>
      </c>
    </row>
    <row r="2" spans="1:9" ht="17" thickBot="1" x14ac:dyDescent="0.25"/>
    <row r="3" spans="1:9" x14ac:dyDescent="0.2">
      <c r="A3" s="4" t="s">
        <v>309</v>
      </c>
      <c r="B3" s="4"/>
    </row>
    <row r="4" spans="1:9" x14ac:dyDescent="0.2">
      <c r="A4" s="1" t="s">
        <v>310</v>
      </c>
      <c r="B4" s="1">
        <v>0.8267585523472103</v>
      </c>
    </row>
    <row r="5" spans="1:9" x14ac:dyDescent="0.2">
      <c r="A5" s="1" t="s">
        <v>311</v>
      </c>
      <c r="B5" s="1">
        <v>0.68352970387925482</v>
      </c>
    </row>
    <row r="6" spans="1:9" x14ac:dyDescent="0.2">
      <c r="A6" s="1" t="s">
        <v>312</v>
      </c>
      <c r="B6" s="1">
        <v>0.66594802076143567</v>
      </c>
    </row>
    <row r="7" spans="1:9" x14ac:dyDescent="0.2">
      <c r="A7" s="1" t="s">
        <v>313</v>
      </c>
      <c r="B7" s="1">
        <v>0.54263410269705914</v>
      </c>
    </row>
    <row r="8" spans="1:9" ht="17" thickBot="1" x14ac:dyDescent="0.25">
      <c r="A8" s="2" t="s">
        <v>314</v>
      </c>
      <c r="B8" s="2">
        <v>191</v>
      </c>
    </row>
    <row r="10" spans="1:9" ht="17" thickBot="1" x14ac:dyDescent="0.25">
      <c r="A10" t="s">
        <v>315</v>
      </c>
    </row>
    <row r="11" spans="1:9" x14ac:dyDescent="0.2">
      <c r="A11" s="3"/>
      <c r="B11" s="3" t="s">
        <v>320</v>
      </c>
      <c r="C11" s="3" t="s">
        <v>321</v>
      </c>
      <c r="D11" s="3" t="s">
        <v>322</v>
      </c>
      <c r="E11" s="3" t="s">
        <v>323</v>
      </c>
      <c r="F11" s="3" t="s">
        <v>324</v>
      </c>
    </row>
    <row r="12" spans="1:9" x14ac:dyDescent="0.2">
      <c r="A12" s="1" t="s">
        <v>316</v>
      </c>
      <c r="B12" s="1">
        <v>10</v>
      </c>
      <c r="C12" s="1">
        <v>114.47512129680406</v>
      </c>
      <c r="D12" s="1">
        <v>11.447512129680407</v>
      </c>
      <c r="E12" s="1">
        <v>38.877375920084241</v>
      </c>
      <c r="F12" s="1">
        <v>7.2795743534826838E-40</v>
      </c>
    </row>
    <row r="13" spans="1:9" x14ac:dyDescent="0.2">
      <c r="A13" s="1" t="s">
        <v>317</v>
      </c>
      <c r="B13" s="1">
        <v>180</v>
      </c>
      <c r="C13" s="1">
        <v>53.001318493771649</v>
      </c>
      <c r="D13" s="1">
        <v>0.29445176940984247</v>
      </c>
      <c r="E13" s="1"/>
      <c r="F13" s="1"/>
    </row>
    <row r="14" spans="1:9" ht="17" thickBot="1" x14ac:dyDescent="0.25">
      <c r="A14" s="2" t="s">
        <v>318</v>
      </c>
      <c r="B14" s="2">
        <v>190</v>
      </c>
      <c r="C14" s="2">
        <v>167.47643979057571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325</v>
      </c>
      <c r="C16" s="3" t="s">
        <v>313</v>
      </c>
      <c r="D16" s="3" t="s">
        <v>326</v>
      </c>
      <c r="E16" s="3" t="s">
        <v>327</v>
      </c>
      <c r="F16" s="3" t="s">
        <v>328</v>
      </c>
      <c r="G16" s="3" t="s">
        <v>329</v>
      </c>
      <c r="H16" s="3" t="s">
        <v>330</v>
      </c>
      <c r="I16" s="3" t="s">
        <v>331</v>
      </c>
    </row>
    <row r="17" spans="1:9" x14ac:dyDescent="0.2">
      <c r="A17" s="1" t="s">
        <v>319</v>
      </c>
      <c r="B17" s="1">
        <v>-10.212447397631079</v>
      </c>
      <c r="C17" s="1">
        <v>19.951369952967955</v>
      </c>
      <c r="D17" s="1">
        <v>-0.51186697563652173</v>
      </c>
      <c r="E17" s="5">
        <v>0.60937152492052971</v>
      </c>
      <c r="F17" s="1">
        <v>-49.581105551330971</v>
      </c>
      <c r="G17" s="1">
        <v>29.156210756068809</v>
      </c>
      <c r="H17" s="1">
        <v>-49.581105551330971</v>
      </c>
      <c r="I17" s="1">
        <v>29.156210756068809</v>
      </c>
    </row>
    <row r="18" spans="1:9" x14ac:dyDescent="0.2">
      <c r="A18" s="1" t="s">
        <v>298</v>
      </c>
      <c r="B18" s="1">
        <v>2.7686400791415725E-2</v>
      </c>
      <c r="C18" s="1">
        <v>0.18022861962326334</v>
      </c>
      <c r="D18" s="1">
        <v>0.15361822583610385</v>
      </c>
      <c r="E18" s="5">
        <v>0.87808285190089763</v>
      </c>
      <c r="F18" s="1">
        <v>-0.32794626664884496</v>
      </c>
      <c r="G18" s="1">
        <v>0.38331906823167639</v>
      </c>
      <c r="H18" s="1">
        <v>-0.32794626664884496</v>
      </c>
      <c r="I18" s="1">
        <v>0.38331906823167639</v>
      </c>
    </row>
    <row r="19" spans="1:9" x14ac:dyDescent="0.2">
      <c r="A19" s="1" t="s">
        <v>299</v>
      </c>
      <c r="B19" s="1">
        <v>-0.18693901834597085</v>
      </c>
      <c r="C19" s="1">
        <v>0.26817859775573211</v>
      </c>
      <c r="D19" s="1">
        <v>-0.69706911703760366</v>
      </c>
      <c r="E19" s="5">
        <v>0.48665883918580199</v>
      </c>
      <c r="F19" s="1">
        <v>-0.71611729352568743</v>
      </c>
      <c r="G19" s="1">
        <v>0.34223925683374579</v>
      </c>
      <c r="H19" s="1">
        <v>-0.71611729352568743</v>
      </c>
      <c r="I19" s="1">
        <v>0.34223925683374579</v>
      </c>
    </row>
    <row r="20" spans="1:9" x14ac:dyDescent="0.2">
      <c r="A20" s="1" t="s">
        <v>300</v>
      </c>
      <c r="B20" s="1">
        <v>0.28091222488411194</v>
      </c>
      <c r="C20" s="1">
        <v>0.21312786869949663</v>
      </c>
      <c r="D20" s="1">
        <v>1.3180454841416778</v>
      </c>
      <c r="E20" s="5">
        <v>0.18916330808888751</v>
      </c>
      <c r="F20" s="1">
        <v>-0.13963825488928039</v>
      </c>
      <c r="G20" s="1">
        <v>0.70146270465750427</v>
      </c>
      <c r="H20" s="1">
        <v>-0.13963825488928039</v>
      </c>
      <c r="I20" s="1">
        <v>0.70146270465750427</v>
      </c>
    </row>
    <row r="21" spans="1:9" x14ac:dyDescent="0.2">
      <c r="A21" s="1" t="s">
        <v>2</v>
      </c>
      <c r="B21" s="1">
        <v>9.4876384634791679E-3</v>
      </c>
      <c r="C21" s="1">
        <v>9.9510798153021815E-3</v>
      </c>
      <c r="D21" s="1">
        <v>0.95342803389936026</v>
      </c>
      <c r="E21" s="5">
        <v>0.341651830728116</v>
      </c>
      <c r="F21" s="1">
        <v>-1.0148138950920212E-2</v>
      </c>
      <c r="G21" s="1">
        <v>2.9123415877878547E-2</v>
      </c>
      <c r="H21" s="1">
        <v>-1.0148138950920212E-2</v>
      </c>
      <c r="I21" s="1">
        <v>2.9123415877878547E-2</v>
      </c>
    </row>
    <row r="22" spans="1:9" x14ac:dyDescent="0.2">
      <c r="A22" s="1" t="s">
        <v>4</v>
      </c>
      <c r="B22" s="1">
        <v>-0.27082639892862886</v>
      </c>
      <c r="C22" s="1">
        <v>0.12387153762741394</v>
      </c>
      <c r="D22" s="1">
        <v>-2.1863488910845037</v>
      </c>
      <c r="E22" s="5">
        <v>3.0080351773985863E-2</v>
      </c>
      <c r="F22" s="1">
        <v>-0.515253535076309</v>
      </c>
      <c r="G22" s="1">
        <v>-2.6399262780948757E-2</v>
      </c>
      <c r="H22" s="1">
        <v>-0.515253535076309</v>
      </c>
      <c r="I22" s="1">
        <v>-2.6399262780948757E-2</v>
      </c>
    </row>
    <row r="23" spans="1:9" x14ac:dyDescent="0.2">
      <c r="A23" s="1" t="s">
        <v>8</v>
      </c>
      <c r="B23" s="1">
        <v>0.52097517264560655</v>
      </c>
      <c r="C23" s="1">
        <v>8.2747548281222563E-2</v>
      </c>
      <c r="D23" s="1">
        <v>6.2959590159099434</v>
      </c>
      <c r="E23" s="5">
        <v>2.2694077976853932E-9</v>
      </c>
      <c r="F23" s="1">
        <v>0.3576951598434972</v>
      </c>
      <c r="G23" s="1">
        <v>0.68425518544771591</v>
      </c>
      <c r="H23" s="1">
        <v>0.3576951598434972</v>
      </c>
      <c r="I23" s="1">
        <v>0.68425518544771591</v>
      </c>
    </row>
    <row r="24" spans="1:9" x14ac:dyDescent="0.2">
      <c r="A24" s="1" t="s">
        <v>294</v>
      </c>
      <c r="B24" s="1">
        <v>-0.61159424861826306</v>
      </c>
      <c r="C24" s="1">
        <v>0.29165499501164743</v>
      </c>
      <c r="D24" s="1">
        <v>-2.0969784816949173</v>
      </c>
      <c r="E24" s="5">
        <v>3.739263575996752E-2</v>
      </c>
      <c r="F24" s="1">
        <v>-1.1870968744780241</v>
      </c>
      <c r="G24" s="1">
        <v>-3.6091622758502084E-2</v>
      </c>
      <c r="H24" s="1">
        <v>-1.1870968744780241</v>
      </c>
      <c r="I24" s="1">
        <v>-3.6091622758502084E-2</v>
      </c>
    </row>
    <row r="25" spans="1:9" x14ac:dyDescent="0.2">
      <c r="A25" s="1" t="s">
        <v>295</v>
      </c>
      <c r="B25" s="1">
        <v>-0.44638071073529162</v>
      </c>
      <c r="C25" s="1">
        <v>0.27378201843943156</v>
      </c>
      <c r="D25" s="1">
        <v>-1.6304237702668696</v>
      </c>
      <c r="E25" s="5">
        <v>0.10476053464493221</v>
      </c>
      <c r="F25" s="1">
        <v>-0.98661582832272066</v>
      </c>
      <c r="G25" s="1">
        <v>9.3854406852137418E-2</v>
      </c>
      <c r="H25" s="1">
        <v>-0.98661582832272066</v>
      </c>
      <c r="I25" s="1">
        <v>9.3854406852137418E-2</v>
      </c>
    </row>
    <row r="26" spans="1:9" x14ac:dyDescent="0.2">
      <c r="A26" s="1" t="s">
        <v>296</v>
      </c>
      <c r="B26" s="1">
        <v>-0.75314752894017645</v>
      </c>
      <c r="C26" s="1">
        <v>0.31248443437217172</v>
      </c>
      <c r="D26" s="1">
        <v>-2.4101921443010856</v>
      </c>
      <c r="E26" s="5">
        <v>1.6950974546953178E-2</v>
      </c>
      <c r="F26" s="1">
        <v>-1.3697514465734235</v>
      </c>
      <c r="G26" s="1">
        <v>-0.13654361130692927</v>
      </c>
      <c r="H26" s="1">
        <v>-1.3697514465734235</v>
      </c>
      <c r="I26" s="1">
        <v>-0.13654361130692927</v>
      </c>
    </row>
    <row r="27" spans="1:9" ht="17" thickBot="1" x14ac:dyDescent="0.25">
      <c r="A27" s="2" t="s">
        <v>13</v>
      </c>
      <c r="B27" s="2">
        <v>3.6663215538367183E-2</v>
      </c>
      <c r="C27" s="2">
        <v>3.6475904286563487E-3</v>
      </c>
      <c r="D27" s="2">
        <v>10.051352051571397</v>
      </c>
      <c r="E27" s="6">
        <v>3.7890267356278782E-19</v>
      </c>
      <c r="F27" s="2">
        <v>2.9465677674601717E-2</v>
      </c>
      <c r="G27" s="2">
        <v>4.3860753402132649E-2</v>
      </c>
      <c r="H27" s="2">
        <v>2.9465677674601717E-2</v>
      </c>
      <c r="I27" s="2">
        <v>4.3860753402132649E-2</v>
      </c>
    </row>
    <row r="31" spans="1:9" x14ac:dyDescent="0.2">
      <c r="A31" t="s">
        <v>332</v>
      </c>
      <c r="E31" t="s">
        <v>336</v>
      </c>
    </row>
    <row r="32" spans="1:9" ht="17" thickBot="1" x14ac:dyDescent="0.25"/>
    <row r="33" spans="1:6" x14ac:dyDescent="0.2">
      <c r="A33" s="3" t="s">
        <v>333</v>
      </c>
      <c r="B33" s="3" t="s">
        <v>334</v>
      </c>
      <c r="C33" s="3" t="s">
        <v>335</v>
      </c>
      <c r="E33" s="3" t="s">
        <v>337</v>
      </c>
      <c r="F33" s="3" t="s">
        <v>15</v>
      </c>
    </row>
    <row r="34" spans="1:6" x14ac:dyDescent="0.2">
      <c r="A34" s="1">
        <v>1</v>
      </c>
      <c r="B34" s="1">
        <v>16.573363316602144</v>
      </c>
      <c r="C34" s="1">
        <v>1.4266366833978559</v>
      </c>
      <c r="E34" s="1">
        <v>0.26178010471204188</v>
      </c>
      <c r="F34" s="1">
        <v>12.5</v>
      </c>
    </row>
    <row r="35" spans="1:6" x14ac:dyDescent="0.2">
      <c r="A35" s="1">
        <v>2</v>
      </c>
      <c r="B35" s="1">
        <v>16.928727287559738</v>
      </c>
      <c r="C35" s="1">
        <v>0.5712727124402619</v>
      </c>
      <c r="E35" s="1">
        <v>0.78534031413612571</v>
      </c>
      <c r="F35" s="1">
        <v>13</v>
      </c>
    </row>
    <row r="36" spans="1:6" x14ac:dyDescent="0.2">
      <c r="A36" s="1">
        <v>3</v>
      </c>
      <c r="B36" s="1">
        <v>17.217677789272983</v>
      </c>
      <c r="C36" s="1">
        <v>0.28232221072701691</v>
      </c>
      <c r="E36" s="1">
        <v>1.3089005235602094</v>
      </c>
      <c r="F36" s="1">
        <v>13.5</v>
      </c>
    </row>
    <row r="37" spans="1:6" x14ac:dyDescent="0.2">
      <c r="A37" s="1">
        <v>4</v>
      </c>
      <c r="B37" s="1">
        <v>19.93950186172145</v>
      </c>
      <c r="C37" s="1">
        <v>-2.4395018617214497</v>
      </c>
      <c r="E37" s="1">
        <v>1.8324607329842932</v>
      </c>
      <c r="F37" s="1">
        <v>13.5</v>
      </c>
    </row>
    <row r="38" spans="1:6" x14ac:dyDescent="0.2">
      <c r="A38" s="1">
        <v>5</v>
      </c>
      <c r="B38" s="1">
        <v>17.409448437942942</v>
      </c>
      <c r="C38" s="1">
        <v>9.0551562057058277E-2</v>
      </c>
      <c r="E38" s="1">
        <v>2.3560209424083771</v>
      </c>
      <c r="F38" s="1">
        <v>13.5</v>
      </c>
    </row>
    <row r="39" spans="1:6" x14ac:dyDescent="0.2">
      <c r="A39" s="1">
        <v>6</v>
      </c>
      <c r="B39" s="1">
        <v>17.033262164619</v>
      </c>
      <c r="C39" s="1">
        <v>0.46673783538100011</v>
      </c>
      <c r="E39" s="1">
        <v>2.8795811518324608</v>
      </c>
      <c r="F39" s="1">
        <v>14</v>
      </c>
    </row>
    <row r="40" spans="1:6" x14ac:dyDescent="0.2">
      <c r="A40" s="1">
        <v>7</v>
      </c>
      <c r="B40" s="1">
        <v>17.079923842337376</v>
      </c>
      <c r="C40" s="1">
        <v>0.42007615766262418</v>
      </c>
      <c r="E40" s="1">
        <v>3.4031413612565449</v>
      </c>
      <c r="F40" s="1">
        <v>14</v>
      </c>
    </row>
    <row r="41" spans="1:6" x14ac:dyDescent="0.2">
      <c r="A41" s="1">
        <v>8</v>
      </c>
      <c r="B41" s="1">
        <v>18.098781902722425</v>
      </c>
      <c r="C41" s="1">
        <v>-0.59878190272242549</v>
      </c>
      <c r="E41" s="1">
        <v>3.9267015706806285</v>
      </c>
      <c r="F41" s="1">
        <v>14</v>
      </c>
    </row>
    <row r="42" spans="1:6" x14ac:dyDescent="0.2">
      <c r="A42" s="1">
        <v>9</v>
      </c>
      <c r="B42" s="1">
        <v>16.95048174051735</v>
      </c>
      <c r="C42" s="1">
        <v>0.54951825948264954</v>
      </c>
      <c r="E42" s="1">
        <v>4.4502617801047117</v>
      </c>
      <c r="F42" s="1">
        <v>14.5</v>
      </c>
    </row>
    <row r="43" spans="1:6" x14ac:dyDescent="0.2">
      <c r="A43" s="1">
        <v>10</v>
      </c>
      <c r="B43" s="1">
        <v>17.286870434547989</v>
      </c>
      <c r="C43" s="1">
        <v>0.21312956545201089</v>
      </c>
      <c r="E43" s="1">
        <v>4.9738219895287958</v>
      </c>
      <c r="F43" s="1">
        <v>14.5</v>
      </c>
    </row>
    <row r="44" spans="1:6" x14ac:dyDescent="0.2">
      <c r="A44" s="1">
        <v>11</v>
      </c>
      <c r="B44" s="1">
        <v>16.865298423199988</v>
      </c>
      <c r="C44" s="1">
        <v>0.13470157680001194</v>
      </c>
      <c r="E44" s="1">
        <v>5.4973821989528791</v>
      </c>
      <c r="F44" s="1">
        <v>14.5</v>
      </c>
    </row>
    <row r="45" spans="1:6" x14ac:dyDescent="0.2">
      <c r="A45" s="1">
        <v>12</v>
      </c>
      <c r="B45" s="1">
        <v>16.592338593529099</v>
      </c>
      <c r="C45" s="1">
        <v>0.40766140647090054</v>
      </c>
      <c r="E45" s="1">
        <v>6.0209424083769632</v>
      </c>
      <c r="F45" s="1">
        <v>14.5</v>
      </c>
    </row>
    <row r="46" spans="1:6" x14ac:dyDescent="0.2">
      <c r="A46" s="1">
        <v>13</v>
      </c>
      <c r="B46" s="1">
        <v>16.611313870456058</v>
      </c>
      <c r="C46" s="1">
        <v>0.38868612954394166</v>
      </c>
      <c r="E46" s="1">
        <v>6.5445026178010473</v>
      </c>
      <c r="F46" s="1">
        <v>14.5</v>
      </c>
    </row>
    <row r="47" spans="1:6" x14ac:dyDescent="0.2">
      <c r="A47" s="1">
        <v>14</v>
      </c>
      <c r="B47" s="1">
        <v>17.160751958492106</v>
      </c>
      <c r="C47" s="1">
        <v>-0.16075195849210644</v>
      </c>
      <c r="E47" s="1">
        <v>7.0680628272251305</v>
      </c>
      <c r="F47" s="1">
        <v>14.5</v>
      </c>
    </row>
    <row r="48" spans="1:6" x14ac:dyDescent="0.2">
      <c r="A48" s="1">
        <v>15</v>
      </c>
      <c r="B48" s="1">
        <v>16.658752062773456</v>
      </c>
      <c r="C48" s="1">
        <v>0.34124793722654445</v>
      </c>
      <c r="E48" s="1">
        <v>7.5916230366492146</v>
      </c>
      <c r="F48" s="1">
        <v>14.5</v>
      </c>
    </row>
    <row r="49" spans="1:6" x14ac:dyDescent="0.2">
      <c r="A49" s="1">
        <v>16</v>
      </c>
      <c r="B49" s="1">
        <v>16.677727339700414</v>
      </c>
      <c r="C49" s="1">
        <v>0.32227266029958557</v>
      </c>
      <c r="E49" s="1">
        <v>8.1151832460732987</v>
      </c>
      <c r="F49" s="1">
        <v>14.5</v>
      </c>
    </row>
    <row r="50" spans="1:6" x14ac:dyDescent="0.2">
      <c r="A50" s="1">
        <v>17</v>
      </c>
      <c r="B50" s="1">
        <v>16.947702564486697</v>
      </c>
      <c r="C50" s="1">
        <v>5.2297435513303014E-2</v>
      </c>
      <c r="E50" s="1">
        <v>8.6387434554973819</v>
      </c>
      <c r="F50" s="1">
        <v>14.5</v>
      </c>
    </row>
    <row r="51" spans="1:6" x14ac:dyDescent="0.2">
      <c r="A51" s="1">
        <v>18</v>
      </c>
      <c r="B51" s="1">
        <v>16.232074032010949</v>
      </c>
      <c r="C51" s="1">
        <v>0.76792596798905066</v>
      </c>
      <c r="E51" s="1">
        <v>9.1623036649214651</v>
      </c>
      <c r="F51" s="1">
        <v>15</v>
      </c>
    </row>
    <row r="52" spans="1:6" x14ac:dyDescent="0.2">
      <c r="A52" s="1">
        <v>19</v>
      </c>
      <c r="B52" s="1">
        <v>17.399960799479462</v>
      </c>
      <c r="C52" s="1">
        <v>-0.39996079947946228</v>
      </c>
      <c r="E52" s="1">
        <v>9.6858638743455501</v>
      </c>
      <c r="F52" s="1">
        <v>15</v>
      </c>
    </row>
    <row r="53" spans="1:6" x14ac:dyDescent="0.2">
      <c r="A53" s="1">
        <v>20</v>
      </c>
      <c r="B53" s="1">
        <v>16.82235559327378</v>
      </c>
      <c r="C53" s="1">
        <v>0.17764440672621973</v>
      </c>
      <c r="E53" s="1">
        <v>10.209424083769633</v>
      </c>
      <c r="F53" s="1">
        <v>15</v>
      </c>
    </row>
    <row r="54" spans="1:6" x14ac:dyDescent="0.2">
      <c r="A54" s="1">
        <v>21</v>
      </c>
      <c r="B54" s="1">
        <v>16.841330870200739</v>
      </c>
      <c r="C54" s="1">
        <v>0.15866912979926084</v>
      </c>
      <c r="E54" s="1">
        <v>10.732984293193716</v>
      </c>
      <c r="F54" s="1">
        <v>15</v>
      </c>
    </row>
    <row r="55" spans="1:6" x14ac:dyDescent="0.2">
      <c r="A55" s="1">
        <v>22</v>
      </c>
      <c r="B55" s="1">
        <v>16.590330922341415</v>
      </c>
      <c r="C55" s="1">
        <v>0.40966907765858451</v>
      </c>
      <c r="E55" s="1">
        <v>11.256544502617801</v>
      </c>
      <c r="F55" s="1">
        <v>15</v>
      </c>
    </row>
    <row r="56" spans="1:6" x14ac:dyDescent="0.2">
      <c r="A56" s="1">
        <v>23</v>
      </c>
      <c r="B56" s="1">
        <v>16.346592736712196</v>
      </c>
      <c r="C56" s="1">
        <v>0.65340726328780363</v>
      </c>
      <c r="E56" s="1">
        <v>11.780104712041885</v>
      </c>
      <c r="F56" s="1">
        <v>15</v>
      </c>
    </row>
    <row r="57" spans="1:6" x14ac:dyDescent="0.2">
      <c r="A57" s="1">
        <v>24</v>
      </c>
      <c r="B57" s="1">
        <v>16.616567961498479</v>
      </c>
      <c r="C57" s="1">
        <v>0.38343203850152108</v>
      </c>
      <c r="E57" s="1">
        <v>12.303664921465968</v>
      </c>
      <c r="F57" s="1">
        <v>15</v>
      </c>
    </row>
    <row r="58" spans="1:6" x14ac:dyDescent="0.2">
      <c r="A58" s="1">
        <v>25</v>
      </c>
      <c r="B58" s="1">
        <v>16.365568013639155</v>
      </c>
      <c r="C58" s="1">
        <v>0.63443198636084475</v>
      </c>
      <c r="E58" s="1">
        <v>12.827225130890053</v>
      </c>
      <c r="F58" s="1">
        <v>15</v>
      </c>
    </row>
    <row r="59" spans="1:6" x14ac:dyDescent="0.2">
      <c r="A59" s="1">
        <v>26</v>
      </c>
      <c r="B59" s="1">
        <v>16.114568065779828</v>
      </c>
      <c r="C59" s="1">
        <v>0.88543193422017197</v>
      </c>
      <c r="E59" s="1">
        <v>13.350785340314136</v>
      </c>
      <c r="F59" s="1">
        <v>15</v>
      </c>
    </row>
    <row r="60" spans="1:6" x14ac:dyDescent="0.2">
      <c r="A60" s="1">
        <v>27</v>
      </c>
      <c r="B60" s="1">
        <v>16.313921624212824</v>
      </c>
      <c r="C60" s="1">
        <v>0.68607837578717579</v>
      </c>
      <c r="E60" s="1">
        <v>13.874345549738219</v>
      </c>
      <c r="F60" s="1">
        <v>15</v>
      </c>
    </row>
    <row r="61" spans="1:6" x14ac:dyDescent="0.2">
      <c r="A61" s="1">
        <v>28</v>
      </c>
      <c r="B61" s="1">
        <v>16.342384539603259</v>
      </c>
      <c r="C61" s="1">
        <v>0.65761546039674101</v>
      </c>
      <c r="E61" s="1">
        <v>14.397905759162303</v>
      </c>
      <c r="F61" s="1">
        <v>15</v>
      </c>
    </row>
    <row r="62" spans="1:6" x14ac:dyDescent="0.2">
      <c r="A62" s="1">
        <v>29</v>
      </c>
      <c r="B62" s="1">
        <v>17.052237441545959</v>
      </c>
      <c r="C62" s="1">
        <v>-5.2237441545958774E-2</v>
      </c>
      <c r="E62" s="1">
        <v>14.921465968586388</v>
      </c>
      <c r="F62" s="1">
        <v>15</v>
      </c>
    </row>
    <row r="63" spans="1:6" x14ac:dyDescent="0.2">
      <c r="A63" s="1">
        <v>30</v>
      </c>
      <c r="B63" s="1">
        <v>16.493807904224944</v>
      </c>
      <c r="C63" s="1">
        <v>0.50619209577505586</v>
      </c>
      <c r="E63" s="1">
        <v>15.445026178010471</v>
      </c>
      <c r="F63" s="1">
        <v>15</v>
      </c>
    </row>
    <row r="64" spans="1:6" x14ac:dyDescent="0.2">
      <c r="A64" s="1">
        <v>31</v>
      </c>
      <c r="B64" s="1">
        <v>16.794471920635036</v>
      </c>
      <c r="C64" s="1">
        <v>0.20552807936496365</v>
      </c>
      <c r="E64" s="1">
        <v>15.968586387434554</v>
      </c>
      <c r="F64" s="1">
        <v>15</v>
      </c>
    </row>
    <row r="65" spans="1:6" x14ac:dyDescent="0.2">
      <c r="A65" s="1">
        <v>32</v>
      </c>
      <c r="B65" s="1">
        <v>16.503295542688424</v>
      </c>
      <c r="C65" s="1">
        <v>0.49670445731157642</v>
      </c>
      <c r="E65" s="1">
        <v>16.492146596858639</v>
      </c>
      <c r="F65" s="1">
        <v>15</v>
      </c>
    </row>
    <row r="66" spans="1:6" x14ac:dyDescent="0.2">
      <c r="A66" s="1">
        <v>33</v>
      </c>
      <c r="B66" s="1">
        <v>16.493807904224944</v>
      </c>
      <c r="C66" s="1">
        <v>0.50619209577505586</v>
      </c>
      <c r="E66" s="1">
        <v>17.015706806282722</v>
      </c>
      <c r="F66" s="1">
        <v>15</v>
      </c>
    </row>
    <row r="67" spans="1:6" x14ac:dyDescent="0.2">
      <c r="A67" s="1">
        <v>34</v>
      </c>
      <c r="B67" s="1">
        <v>16.503295542688424</v>
      </c>
      <c r="C67" s="1">
        <v>0.49670445731157642</v>
      </c>
      <c r="E67" s="1">
        <v>17.539267015706805</v>
      </c>
      <c r="F67" s="1">
        <v>15</v>
      </c>
    </row>
    <row r="68" spans="1:6" x14ac:dyDescent="0.2">
      <c r="A68" s="1">
        <v>35</v>
      </c>
      <c r="B68" s="1">
        <v>16.976336333838123</v>
      </c>
      <c r="C68" s="1">
        <v>2.3663666161876762E-2</v>
      </c>
      <c r="E68" s="1">
        <v>18.062827225130889</v>
      </c>
      <c r="F68" s="1">
        <v>15</v>
      </c>
    </row>
    <row r="69" spans="1:6" x14ac:dyDescent="0.2">
      <c r="A69" s="1">
        <v>36</v>
      </c>
      <c r="B69" s="1">
        <v>16.763286939832717</v>
      </c>
      <c r="C69" s="1">
        <v>0.23671306016728266</v>
      </c>
      <c r="E69" s="1">
        <v>18.586387434554972</v>
      </c>
      <c r="F69" s="1">
        <v>15</v>
      </c>
    </row>
    <row r="70" spans="1:6" x14ac:dyDescent="0.2">
      <c r="A70" s="1">
        <v>37</v>
      </c>
      <c r="B70" s="1">
        <v>17.080700356936397</v>
      </c>
      <c r="C70" s="1">
        <v>-8.07003569363971E-2</v>
      </c>
      <c r="E70" s="1">
        <v>19.109947643979059</v>
      </c>
      <c r="F70" s="1">
        <v>15</v>
      </c>
    </row>
    <row r="71" spans="1:6" x14ac:dyDescent="0.2">
      <c r="A71" s="1">
        <v>38</v>
      </c>
      <c r="B71" s="1">
        <v>15.686805492680444</v>
      </c>
      <c r="C71" s="1">
        <v>1.3131945073195563</v>
      </c>
      <c r="E71" s="1">
        <v>19.633507853403142</v>
      </c>
      <c r="F71" s="1">
        <v>15.5</v>
      </c>
    </row>
    <row r="72" spans="1:6" x14ac:dyDescent="0.2">
      <c r="A72" s="1">
        <v>39</v>
      </c>
      <c r="B72" s="1">
        <v>16.482492185062387</v>
      </c>
      <c r="C72" s="1">
        <v>0.51750781493761266</v>
      </c>
      <c r="E72" s="1">
        <v>20.157068062827225</v>
      </c>
      <c r="F72" s="1">
        <v>15.5</v>
      </c>
    </row>
    <row r="73" spans="1:6" x14ac:dyDescent="0.2">
      <c r="A73" s="1">
        <v>40</v>
      </c>
      <c r="B73" s="1">
        <v>16.483268699661409</v>
      </c>
      <c r="C73" s="1">
        <v>0.51673130033859138</v>
      </c>
      <c r="E73" s="1">
        <v>20.680628272251308</v>
      </c>
      <c r="F73" s="1">
        <v>15.5</v>
      </c>
    </row>
    <row r="74" spans="1:6" x14ac:dyDescent="0.2">
      <c r="A74" s="1">
        <v>41</v>
      </c>
      <c r="B74" s="1">
        <v>16.997919932834748</v>
      </c>
      <c r="C74" s="1">
        <v>2.0800671652523306E-3</v>
      </c>
      <c r="E74" s="1">
        <v>21.204188481675391</v>
      </c>
      <c r="F74" s="1">
        <v>15.5</v>
      </c>
    </row>
    <row r="75" spans="1:6" x14ac:dyDescent="0.2">
      <c r="A75" s="1">
        <v>42</v>
      </c>
      <c r="B75" s="1">
        <v>17.007407571298227</v>
      </c>
      <c r="C75" s="1">
        <v>-7.4075712982271114E-3</v>
      </c>
      <c r="E75" s="1">
        <v>21.727748691099475</v>
      </c>
      <c r="F75" s="1">
        <v>15.5</v>
      </c>
    </row>
    <row r="76" spans="1:6" x14ac:dyDescent="0.2">
      <c r="A76" s="1">
        <v>43</v>
      </c>
      <c r="B76" s="1">
        <v>17.054845763615624</v>
      </c>
      <c r="C76" s="1">
        <v>-5.4845763615624321E-2</v>
      </c>
      <c r="E76" s="1">
        <v>22.251308900523561</v>
      </c>
      <c r="F76" s="1">
        <v>15.5</v>
      </c>
    </row>
    <row r="77" spans="1:6" x14ac:dyDescent="0.2">
      <c r="A77" s="1">
        <v>44</v>
      </c>
      <c r="B77" s="1">
        <v>16.078420221263453</v>
      </c>
      <c r="C77" s="1">
        <v>0.42157977873654673</v>
      </c>
      <c r="E77" s="1">
        <v>22.774869109947645</v>
      </c>
      <c r="F77" s="1">
        <v>15.5</v>
      </c>
    </row>
    <row r="78" spans="1:6" x14ac:dyDescent="0.2">
      <c r="A78" s="1">
        <v>45</v>
      </c>
      <c r="B78" s="1">
        <v>17.402264267887951</v>
      </c>
      <c r="C78" s="1">
        <v>-0.90226426788795067</v>
      </c>
      <c r="E78" s="1">
        <v>23.298429319371728</v>
      </c>
      <c r="F78" s="1">
        <v>15.5</v>
      </c>
    </row>
    <row r="79" spans="1:6" x14ac:dyDescent="0.2">
      <c r="A79" s="1">
        <v>46</v>
      </c>
      <c r="B79" s="1">
        <v>16.014288343055487</v>
      </c>
      <c r="C79" s="1">
        <v>0.48571165694451324</v>
      </c>
      <c r="E79" s="1">
        <v>23.821989528795811</v>
      </c>
      <c r="F79" s="1">
        <v>15.5</v>
      </c>
    </row>
    <row r="80" spans="1:6" x14ac:dyDescent="0.2">
      <c r="A80" s="1">
        <v>47</v>
      </c>
      <c r="B80" s="1">
        <v>16.544751154164572</v>
      </c>
      <c r="C80" s="1">
        <v>-4.4751154164572426E-2</v>
      </c>
      <c r="E80" s="1">
        <v>24.345549738219894</v>
      </c>
      <c r="F80" s="1">
        <v>15.5</v>
      </c>
    </row>
    <row r="81" spans="1:6" x14ac:dyDescent="0.2">
      <c r="A81" s="1">
        <v>48</v>
      </c>
      <c r="B81" s="1">
        <v>15.943123530297708</v>
      </c>
      <c r="C81" s="1">
        <v>0.5568764697022921</v>
      </c>
      <c r="E81" s="1">
        <v>24.869109947643977</v>
      </c>
      <c r="F81" s="1">
        <v>15.5</v>
      </c>
    </row>
    <row r="82" spans="1:6" x14ac:dyDescent="0.2">
      <c r="A82" s="1">
        <v>49</v>
      </c>
      <c r="B82" s="1">
        <v>16.21309875508399</v>
      </c>
      <c r="C82" s="1">
        <v>0.28690124491600955</v>
      </c>
      <c r="E82" s="1">
        <v>25.392670157068064</v>
      </c>
      <c r="F82" s="1">
        <v>15.5</v>
      </c>
    </row>
    <row r="83" spans="1:6" x14ac:dyDescent="0.2">
      <c r="A83" s="1">
        <v>50</v>
      </c>
      <c r="B83" s="1">
        <v>16.22258639354747</v>
      </c>
      <c r="C83" s="1">
        <v>0.2774136064525301</v>
      </c>
      <c r="E83" s="1">
        <v>25.916230366492147</v>
      </c>
      <c r="F83" s="1">
        <v>15.5</v>
      </c>
    </row>
    <row r="84" spans="1:6" x14ac:dyDescent="0.2">
      <c r="A84" s="1">
        <v>51</v>
      </c>
      <c r="B84" s="1">
        <v>16.241561670474429</v>
      </c>
      <c r="C84" s="1">
        <v>0.25843832952557122</v>
      </c>
      <c r="E84" s="1">
        <v>26.439790575916231</v>
      </c>
      <c r="F84" s="1">
        <v>15.5</v>
      </c>
    </row>
    <row r="85" spans="1:6" x14ac:dyDescent="0.2">
      <c r="A85" s="1">
        <v>52</v>
      </c>
      <c r="B85" s="1">
        <v>17.041999706369793</v>
      </c>
      <c r="C85" s="1">
        <v>-0.54199970636979344</v>
      </c>
      <c r="E85" s="1">
        <v>26.963350785340314</v>
      </c>
      <c r="F85" s="1">
        <v>15.5</v>
      </c>
    </row>
    <row r="86" spans="1:6" x14ac:dyDescent="0.2">
      <c r="A86" s="1">
        <v>53</v>
      </c>
      <c r="B86" s="1">
        <v>16.020715968164666</v>
      </c>
      <c r="C86" s="1">
        <v>0.47928403183533419</v>
      </c>
      <c r="E86" s="1">
        <v>27.486910994764397</v>
      </c>
      <c r="F86" s="1">
        <v>15.5</v>
      </c>
    </row>
    <row r="87" spans="1:6" x14ac:dyDescent="0.2">
      <c r="A87" s="1">
        <v>54</v>
      </c>
      <c r="B87" s="1">
        <v>17.017860127246269</v>
      </c>
      <c r="C87" s="1">
        <v>-0.51786012724626929</v>
      </c>
      <c r="E87" s="1">
        <v>28.01047120418848</v>
      </c>
      <c r="F87" s="1">
        <v>15.5</v>
      </c>
    </row>
    <row r="88" spans="1:6" x14ac:dyDescent="0.2">
      <c r="A88" s="1">
        <v>55</v>
      </c>
      <c r="B88" s="1">
        <v>16.532553917418191</v>
      </c>
      <c r="C88" s="1">
        <v>-3.2553917418191247E-2</v>
      </c>
      <c r="E88" s="1">
        <v>28.534031413612563</v>
      </c>
      <c r="F88" s="1">
        <v>15.5</v>
      </c>
    </row>
    <row r="89" spans="1:6" x14ac:dyDescent="0.2">
      <c r="A89" s="1">
        <v>56</v>
      </c>
      <c r="B89" s="1">
        <v>16.55152919434515</v>
      </c>
      <c r="C89" s="1">
        <v>-5.1529194345150131E-2</v>
      </c>
      <c r="E89" s="1">
        <v>29.05759162303665</v>
      </c>
      <c r="F89" s="1">
        <v>15.5</v>
      </c>
    </row>
    <row r="90" spans="1:6" x14ac:dyDescent="0.2">
      <c r="A90" s="1">
        <v>57</v>
      </c>
      <c r="B90" s="1">
        <v>16.409644613097523</v>
      </c>
      <c r="C90" s="1">
        <v>9.0355386902476909E-2</v>
      </c>
      <c r="E90" s="1">
        <v>29.581151832460733</v>
      </c>
      <c r="F90" s="1">
        <v>15.5</v>
      </c>
    </row>
    <row r="91" spans="1:6" x14ac:dyDescent="0.2">
      <c r="A91" s="1">
        <v>58</v>
      </c>
      <c r="B91" s="1">
        <v>16.419132251561003</v>
      </c>
      <c r="C91" s="1">
        <v>8.0867748438997467E-2</v>
      </c>
      <c r="E91" s="1">
        <v>30.104712041884817</v>
      </c>
      <c r="F91" s="1">
        <v>15.5</v>
      </c>
    </row>
    <row r="92" spans="1:6" x14ac:dyDescent="0.2">
      <c r="A92" s="1">
        <v>59</v>
      </c>
      <c r="B92" s="1">
        <v>16.224478891730861</v>
      </c>
      <c r="C92" s="1">
        <v>0.27552110826913889</v>
      </c>
      <c r="E92" s="1">
        <v>30.6282722513089</v>
      </c>
      <c r="F92" s="1">
        <v>15.5</v>
      </c>
    </row>
    <row r="93" spans="1:6" x14ac:dyDescent="0.2">
      <c r="A93" s="1">
        <v>60</v>
      </c>
      <c r="B93" s="1">
        <v>16.341206435644064</v>
      </c>
      <c r="C93" s="1">
        <v>0.1587935643559355</v>
      </c>
      <c r="E93" s="1">
        <v>31.151832460732983</v>
      </c>
      <c r="F93" s="1">
        <v>15.5</v>
      </c>
    </row>
    <row r="94" spans="1:6" x14ac:dyDescent="0.2">
      <c r="A94" s="1">
        <v>61</v>
      </c>
      <c r="B94" s="1">
        <v>16.737396842807026</v>
      </c>
      <c r="C94" s="1">
        <v>-0.23739684280702633</v>
      </c>
      <c r="E94" s="1">
        <v>31.675392670157066</v>
      </c>
      <c r="F94" s="1">
        <v>15.5</v>
      </c>
    </row>
    <row r="95" spans="1:6" x14ac:dyDescent="0.2">
      <c r="A95" s="1">
        <v>62</v>
      </c>
      <c r="B95" s="1">
        <v>15.720253119778839</v>
      </c>
      <c r="C95" s="1">
        <v>0.77974688022116112</v>
      </c>
      <c r="E95" s="1">
        <v>32.198952879581157</v>
      </c>
      <c r="F95" s="1">
        <v>15.5</v>
      </c>
    </row>
    <row r="96" spans="1:6" x14ac:dyDescent="0.2">
      <c r="A96" s="1">
        <v>63</v>
      </c>
      <c r="B96" s="1">
        <v>15.729740758242318</v>
      </c>
      <c r="C96" s="1">
        <v>0.77025924175768168</v>
      </c>
      <c r="E96" s="1">
        <v>32.72251308900524</v>
      </c>
      <c r="F96" s="1">
        <v>15.5</v>
      </c>
    </row>
    <row r="97" spans="1:6" x14ac:dyDescent="0.2">
      <c r="A97" s="1">
        <v>64</v>
      </c>
      <c r="B97" s="1">
        <v>16.734824024442279</v>
      </c>
      <c r="C97" s="1">
        <v>-0.23482402444227901</v>
      </c>
      <c r="E97" s="1">
        <v>33.246073298429323</v>
      </c>
      <c r="F97" s="1">
        <v>15.5</v>
      </c>
    </row>
    <row r="98" spans="1:6" x14ac:dyDescent="0.2">
      <c r="A98" s="1">
        <v>65</v>
      </c>
      <c r="B98" s="1">
        <v>16.503295542688424</v>
      </c>
      <c r="C98" s="1">
        <v>-3.2955426884235806E-3</v>
      </c>
      <c r="E98" s="1">
        <v>33.769633507853406</v>
      </c>
      <c r="F98" s="1">
        <v>15.5</v>
      </c>
    </row>
    <row r="99" spans="1:6" x14ac:dyDescent="0.2">
      <c r="A99" s="1">
        <v>66</v>
      </c>
      <c r="B99" s="1">
        <v>16.512783181151903</v>
      </c>
      <c r="C99" s="1">
        <v>-1.2783181151903023E-2</v>
      </c>
      <c r="E99" s="1">
        <v>34.293193717277489</v>
      </c>
      <c r="F99" s="1">
        <v>15.5</v>
      </c>
    </row>
    <row r="100" spans="1:6" x14ac:dyDescent="0.2">
      <c r="A100" s="1">
        <v>67</v>
      </c>
      <c r="B100" s="1">
        <v>16.503295542688424</v>
      </c>
      <c r="C100" s="1">
        <v>-3.2955426884235806E-3</v>
      </c>
      <c r="E100" s="1">
        <v>34.816753926701573</v>
      </c>
      <c r="F100" s="1">
        <v>15.5</v>
      </c>
    </row>
    <row r="101" spans="1:6" x14ac:dyDescent="0.2">
      <c r="A101" s="1">
        <v>68</v>
      </c>
      <c r="B101" s="1">
        <v>16.531758458078862</v>
      </c>
      <c r="C101" s="1">
        <v>-3.1758458078861906E-2</v>
      </c>
      <c r="E101" s="1">
        <v>35.340314136125656</v>
      </c>
      <c r="F101" s="1">
        <v>15.5</v>
      </c>
    </row>
    <row r="102" spans="1:6" x14ac:dyDescent="0.2">
      <c r="A102" s="1">
        <v>69</v>
      </c>
      <c r="B102" s="1">
        <v>16.2522955948291</v>
      </c>
      <c r="C102" s="1">
        <v>0.24770440517090009</v>
      </c>
      <c r="E102" s="1">
        <v>35.863874345549739</v>
      </c>
      <c r="F102" s="1">
        <v>15.5</v>
      </c>
    </row>
    <row r="103" spans="1:6" x14ac:dyDescent="0.2">
      <c r="A103" s="1">
        <v>70</v>
      </c>
      <c r="B103" s="1">
        <v>16.541246096542341</v>
      </c>
      <c r="C103" s="1">
        <v>-4.1246096542341348E-2</v>
      </c>
      <c r="E103" s="1">
        <v>36.387434554973822</v>
      </c>
      <c r="F103" s="1">
        <v>15.5</v>
      </c>
    </row>
    <row r="104" spans="1:6" x14ac:dyDescent="0.2">
      <c r="A104" s="1">
        <v>71</v>
      </c>
      <c r="B104" s="1">
        <v>15.963144701158148</v>
      </c>
      <c r="C104" s="1">
        <v>0.53685529884185179</v>
      </c>
      <c r="E104" s="1">
        <v>36.910994764397905</v>
      </c>
      <c r="F104" s="1">
        <v>15.5</v>
      </c>
    </row>
    <row r="105" spans="1:6" x14ac:dyDescent="0.2">
      <c r="A105" s="1">
        <v>72</v>
      </c>
      <c r="B105" s="1">
        <v>16.203029321812625</v>
      </c>
      <c r="C105" s="1">
        <v>0.29697067818737466</v>
      </c>
      <c r="E105" s="1">
        <v>37.434554973821996</v>
      </c>
      <c r="F105" s="1">
        <v>15.5</v>
      </c>
    </row>
    <row r="106" spans="1:6" x14ac:dyDescent="0.2">
      <c r="A106" s="1">
        <v>73</v>
      </c>
      <c r="B106" s="1">
        <v>16.250116477038134</v>
      </c>
      <c r="C106" s="1">
        <v>0.24988352296186633</v>
      </c>
      <c r="E106" s="1">
        <v>37.958115183246079</v>
      </c>
      <c r="F106" s="1">
        <v>15.5</v>
      </c>
    </row>
    <row r="107" spans="1:6" x14ac:dyDescent="0.2">
      <c r="A107" s="1">
        <v>74</v>
      </c>
      <c r="B107" s="1">
        <v>16.922018825126916</v>
      </c>
      <c r="C107" s="1">
        <v>-0.42201882512691569</v>
      </c>
      <c r="E107" s="1">
        <v>38.481675392670162</v>
      </c>
      <c r="F107" s="1">
        <v>15.5</v>
      </c>
    </row>
    <row r="108" spans="1:6" x14ac:dyDescent="0.2">
      <c r="A108" s="1">
        <v>75</v>
      </c>
      <c r="B108" s="1">
        <v>16.217777258106761</v>
      </c>
      <c r="C108" s="1">
        <v>0.28222274189323926</v>
      </c>
      <c r="E108" s="1">
        <v>39.005235602094245</v>
      </c>
      <c r="F108" s="1">
        <v>15.5</v>
      </c>
    </row>
    <row r="109" spans="1:6" x14ac:dyDescent="0.2">
      <c r="A109" s="1">
        <v>76</v>
      </c>
      <c r="B109" s="1">
        <v>15.453532628137994</v>
      </c>
      <c r="C109" s="1">
        <v>0.54646737186200589</v>
      </c>
      <c r="E109" s="1">
        <v>39.528795811518329</v>
      </c>
      <c r="F109" s="1">
        <v>15.5</v>
      </c>
    </row>
    <row r="110" spans="1:6" x14ac:dyDescent="0.2">
      <c r="A110" s="1">
        <v>77</v>
      </c>
      <c r="B110" s="1">
        <v>15.772970753450776</v>
      </c>
      <c r="C110" s="1">
        <v>0.22702924654922363</v>
      </c>
      <c r="E110" s="1">
        <v>40.052356020942412</v>
      </c>
      <c r="F110" s="1">
        <v>15.5</v>
      </c>
    </row>
    <row r="111" spans="1:6" x14ac:dyDescent="0.2">
      <c r="A111" s="1">
        <v>78</v>
      </c>
      <c r="B111" s="1">
        <v>15.967044870529223</v>
      </c>
      <c r="C111" s="1">
        <v>3.2955129470776612E-2</v>
      </c>
      <c r="E111" s="1">
        <v>40.575916230366495</v>
      </c>
      <c r="F111" s="1">
        <v>15.5</v>
      </c>
    </row>
    <row r="112" spans="1:6" x14ac:dyDescent="0.2">
      <c r="A112" s="1">
        <v>79</v>
      </c>
      <c r="B112" s="1">
        <v>15.704532575997318</v>
      </c>
      <c r="C112" s="1">
        <v>0.29546742400268222</v>
      </c>
      <c r="E112" s="1">
        <v>41.099476439790578</v>
      </c>
      <c r="F112" s="1">
        <v>15.5</v>
      </c>
    </row>
    <row r="113" spans="1:6" x14ac:dyDescent="0.2">
      <c r="A113" s="1">
        <v>80</v>
      </c>
      <c r="B113" s="1">
        <v>15.481543940910012</v>
      </c>
      <c r="C113" s="1">
        <v>0.51845605908998849</v>
      </c>
      <c r="E113" s="1">
        <v>41.623036649214662</v>
      </c>
      <c r="F113" s="1">
        <v>16</v>
      </c>
    </row>
    <row r="114" spans="1:6" x14ac:dyDescent="0.2">
      <c r="A114" s="1">
        <v>81</v>
      </c>
      <c r="B114" s="1">
        <v>16.030982028946056</v>
      </c>
      <c r="C114" s="1">
        <v>-3.0982028946056062E-2</v>
      </c>
      <c r="E114" s="1">
        <v>42.146596858638745</v>
      </c>
      <c r="F114" s="1">
        <v>16</v>
      </c>
    </row>
    <row r="115" spans="1:6" x14ac:dyDescent="0.2">
      <c r="A115" s="1">
        <v>82</v>
      </c>
      <c r="B115" s="1">
        <v>16.059444944336494</v>
      </c>
      <c r="C115" s="1">
        <v>-5.9444944336494387E-2</v>
      </c>
      <c r="E115" s="1">
        <v>42.670157068062828</v>
      </c>
      <c r="F115" s="1">
        <v>16</v>
      </c>
    </row>
    <row r="116" spans="1:6" x14ac:dyDescent="0.2">
      <c r="A116" s="1">
        <v>83</v>
      </c>
      <c r="B116" s="1">
        <v>15.82742027340413</v>
      </c>
      <c r="C116" s="1">
        <v>0.1725797265958704</v>
      </c>
      <c r="E116" s="1">
        <v>43.193717277486911</v>
      </c>
      <c r="F116" s="1">
        <v>16</v>
      </c>
    </row>
    <row r="117" spans="1:6" x14ac:dyDescent="0.2">
      <c r="A117" s="1">
        <v>84</v>
      </c>
      <c r="B117" s="1">
        <v>16.097395498190412</v>
      </c>
      <c r="C117" s="1">
        <v>-9.7395498190412155E-2</v>
      </c>
      <c r="E117" s="1">
        <v>43.717277486910994</v>
      </c>
      <c r="F117" s="1">
        <v>16</v>
      </c>
    </row>
    <row r="118" spans="1:6" x14ac:dyDescent="0.2">
      <c r="A118" s="1">
        <v>85</v>
      </c>
      <c r="B118" s="1">
        <v>15.847246724473436</v>
      </c>
      <c r="C118" s="1">
        <v>0.15275327552656393</v>
      </c>
      <c r="E118" s="1">
        <v>44.240837696335085</v>
      </c>
      <c r="F118" s="1">
        <v>16</v>
      </c>
    </row>
    <row r="119" spans="1:6" x14ac:dyDescent="0.2">
      <c r="A119" s="1">
        <v>86</v>
      </c>
      <c r="B119" s="1">
        <v>15.856734362936916</v>
      </c>
      <c r="C119" s="1">
        <v>0.14326563706308448</v>
      </c>
      <c r="E119" s="1">
        <v>44.764397905759168</v>
      </c>
      <c r="F119" s="1">
        <v>16</v>
      </c>
    </row>
    <row r="120" spans="1:6" x14ac:dyDescent="0.2">
      <c r="A120" s="1">
        <v>87</v>
      </c>
      <c r="B120" s="1">
        <v>16.126709587723198</v>
      </c>
      <c r="C120" s="1">
        <v>-0.12670958772319807</v>
      </c>
      <c r="E120" s="1">
        <v>45.287958115183251</v>
      </c>
      <c r="F120" s="1">
        <v>16</v>
      </c>
    </row>
    <row r="121" spans="1:6" x14ac:dyDescent="0.2">
      <c r="A121" s="1">
        <v>88</v>
      </c>
      <c r="B121" s="1">
        <v>15.965998976595742</v>
      </c>
      <c r="C121" s="1">
        <v>3.4001023404258035E-2</v>
      </c>
      <c r="E121" s="1">
        <v>45.811518324607334</v>
      </c>
      <c r="F121" s="1">
        <v>16</v>
      </c>
    </row>
    <row r="122" spans="1:6" x14ac:dyDescent="0.2">
      <c r="A122" s="1">
        <v>89</v>
      </c>
      <c r="B122" s="1">
        <v>16.194123478157032</v>
      </c>
      <c r="C122" s="1">
        <v>-0.19412347815703157</v>
      </c>
      <c r="E122" s="1">
        <v>46.335078534031418</v>
      </c>
      <c r="F122" s="1">
        <v>16</v>
      </c>
    </row>
    <row r="123" spans="1:6" x14ac:dyDescent="0.2">
      <c r="A123" s="1">
        <v>90</v>
      </c>
      <c r="B123" s="1">
        <v>15.653839650534483</v>
      </c>
      <c r="C123" s="1">
        <v>0.34616034946551721</v>
      </c>
      <c r="E123" s="1">
        <v>46.858638743455501</v>
      </c>
      <c r="F123" s="1">
        <v>16</v>
      </c>
    </row>
    <row r="124" spans="1:6" x14ac:dyDescent="0.2">
      <c r="A124" s="1">
        <v>91</v>
      </c>
      <c r="B124" s="1">
        <v>15.804614627244575</v>
      </c>
      <c r="C124" s="1">
        <v>0.19538537275542467</v>
      </c>
      <c r="E124" s="1">
        <v>47.382198952879584</v>
      </c>
      <c r="F124" s="1">
        <v>16</v>
      </c>
    </row>
    <row r="125" spans="1:6" x14ac:dyDescent="0.2">
      <c r="A125" s="1">
        <v>92</v>
      </c>
      <c r="B125" s="1">
        <v>15.952277790711204</v>
      </c>
      <c r="C125" s="1">
        <v>4.7722209288796336E-2</v>
      </c>
      <c r="E125" s="1">
        <v>47.905759162303667</v>
      </c>
      <c r="F125" s="1">
        <v>16</v>
      </c>
    </row>
    <row r="126" spans="1:6" x14ac:dyDescent="0.2">
      <c r="A126" s="1">
        <v>93</v>
      </c>
      <c r="B126" s="1">
        <v>15.980740706101642</v>
      </c>
      <c r="C126" s="1">
        <v>1.925929389835801E-2</v>
      </c>
      <c r="E126" s="1">
        <v>48.42931937172775</v>
      </c>
      <c r="F126" s="1">
        <v>16</v>
      </c>
    </row>
    <row r="127" spans="1:6" x14ac:dyDescent="0.2">
      <c r="A127" s="1">
        <v>94</v>
      </c>
      <c r="B127" s="1">
        <v>16.009203621492077</v>
      </c>
      <c r="C127" s="1">
        <v>-9.2036214920767634E-3</v>
      </c>
      <c r="E127" s="1">
        <v>48.952879581151834</v>
      </c>
      <c r="F127" s="1">
        <v>16</v>
      </c>
    </row>
    <row r="128" spans="1:6" x14ac:dyDescent="0.2">
      <c r="A128" s="1">
        <v>95</v>
      </c>
      <c r="B128" s="1">
        <v>16.039691245091625</v>
      </c>
      <c r="C128" s="1">
        <v>-3.9691245091624694E-2</v>
      </c>
      <c r="E128" s="1">
        <v>49.476439790575917</v>
      </c>
      <c r="F128" s="1">
        <v>16</v>
      </c>
    </row>
    <row r="129" spans="1:6" x14ac:dyDescent="0.2">
      <c r="A129" s="1">
        <v>96</v>
      </c>
      <c r="B129" s="1">
        <v>16.049178883555104</v>
      </c>
      <c r="C129" s="1">
        <v>-4.9178883555104136E-2</v>
      </c>
      <c r="E129" s="1">
        <v>50</v>
      </c>
      <c r="F129" s="1">
        <v>16</v>
      </c>
    </row>
    <row r="130" spans="1:6" x14ac:dyDescent="0.2">
      <c r="A130" s="1">
        <v>97</v>
      </c>
      <c r="B130" s="1">
        <v>16.56101683280863</v>
      </c>
      <c r="C130" s="1">
        <v>-0.56101683280862957</v>
      </c>
      <c r="E130" s="1">
        <v>50.52356020942409</v>
      </c>
      <c r="F130" s="1">
        <v>16</v>
      </c>
    </row>
    <row r="131" spans="1:6" x14ac:dyDescent="0.2">
      <c r="A131" s="1">
        <v>98</v>
      </c>
      <c r="B131" s="1">
        <v>16.457933979557268</v>
      </c>
      <c r="C131" s="1">
        <v>-0.45793397955726789</v>
      </c>
      <c r="E131" s="1">
        <v>51.047120418848174</v>
      </c>
      <c r="F131" s="1">
        <v>16</v>
      </c>
    </row>
    <row r="132" spans="1:6" x14ac:dyDescent="0.2">
      <c r="A132" s="1">
        <v>99</v>
      </c>
      <c r="B132" s="1">
        <v>16.206934031697941</v>
      </c>
      <c r="C132" s="1">
        <v>-0.20693403169794067</v>
      </c>
      <c r="E132" s="1">
        <v>51.570680628272257</v>
      </c>
      <c r="F132" s="1">
        <v>16</v>
      </c>
    </row>
    <row r="133" spans="1:6" x14ac:dyDescent="0.2">
      <c r="A133" s="1">
        <v>100</v>
      </c>
      <c r="B133" s="1">
        <v>15.933302513784245</v>
      </c>
      <c r="C133" s="1">
        <v>6.669748621575522E-2</v>
      </c>
      <c r="E133" s="1">
        <v>52.09424083769634</v>
      </c>
      <c r="F133" s="1">
        <v>16</v>
      </c>
    </row>
    <row r="134" spans="1:6" x14ac:dyDescent="0.2">
      <c r="A134" s="1">
        <v>101</v>
      </c>
      <c r="B134" s="1">
        <v>15.710765481315359</v>
      </c>
      <c r="C134" s="1">
        <v>0.28923451868464056</v>
      </c>
      <c r="E134" s="1">
        <v>52.617801047120423</v>
      </c>
      <c r="F134" s="1">
        <v>16</v>
      </c>
    </row>
    <row r="135" spans="1:6" x14ac:dyDescent="0.2">
      <c r="A135" s="1">
        <v>102</v>
      </c>
      <c r="B135" s="1">
        <v>16.369669351034499</v>
      </c>
      <c r="C135" s="1">
        <v>-0.36966935103449927</v>
      </c>
      <c r="E135" s="1">
        <v>53.141361256544506</v>
      </c>
      <c r="F135" s="1">
        <v>16</v>
      </c>
    </row>
    <row r="136" spans="1:6" x14ac:dyDescent="0.2">
      <c r="A136" s="1">
        <v>103</v>
      </c>
      <c r="B136" s="1">
        <v>16.110359868670894</v>
      </c>
      <c r="C136" s="1">
        <v>-0.1103598686708942</v>
      </c>
      <c r="E136" s="1">
        <v>53.66492146596859</v>
      </c>
      <c r="F136" s="1">
        <v>16</v>
      </c>
    </row>
    <row r="137" spans="1:6" x14ac:dyDescent="0.2">
      <c r="A137" s="1">
        <v>104</v>
      </c>
      <c r="B137" s="1">
        <v>15.850699772452314</v>
      </c>
      <c r="C137" s="1">
        <v>0.14930022754768579</v>
      </c>
      <c r="E137" s="1">
        <v>54.188481675392673</v>
      </c>
      <c r="F137" s="1">
        <v>16</v>
      </c>
    </row>
    <row r="138" spans="1:6" x14ac:dyDescent="0.2">
      <c r="A138" s="1">
        <v>105</v>
      </c>
      <c r="B138" s="1">
        <v>15.74345986700259</v>
      </c>
      <c r="C138" s="1">
        <v>0.25654013299740974</v>
      </c>
      <c r="E138" s="1">
        <v>54.712041884816756</v>
      </c>
      <c r="F138" s="1">
        <v>16</v>
      </c>
    </row>
    <row r="139" spans="1:6" x14ac:dyDescent="0.2">
      <c r="A139" s="1">
        <v>106</v>
      </c>
      <c r="B139" s="1">
        <v>15.473484642216308</v>
      </c>
      <c r="C139" s="1">
        <v>0.52651535778369229</v>
      </c>
      <c r="E139" s="1">
        <v>55.235602094240839</v>
      </c>
      <c r="F139" s="1">
        <v>16</v>
      </c>
    </row>
    <row r="140" spans="1:6" x14ac:dyDescent="0.2">
      <c r="A140" s="1">
        <v>107</v>
      </c>
      <c r="B140" s="1">
        <v>15.102125485845482</v>
      </c>
      <c r="C140" s="1">
        <v>0.89787451415451791</v>
      </c>
      <c r="E140" s="1">
        <v>55.759162303664922</v>
      </c>
      <c r="F140" s="1">
        <v>16</v>
      </c>
    </row>
    <row r="141" spans="1:6" x14ac:dyDescent="0.2">
      <c r="A141" s="1">
        <v>108</v>
      </c>
      <c r="B141" s="1">
        <v>15.596665402995706</v>
      </c>
      <c r="C141" s="1">
        <v>0.40333459700429408</v>
      </c>
      <c r="E141" s="1">
        <v>56.282722513089006</v>
      </c>
      <c r="F141" s="1">
        <v>16</v>
      </c>
    </row>
    <row r="142" spans="1:6" x14ac:dyDescent="0.2">
      <c r="A142" s="1">
        <v>109</v>
      </c>
      <c r="B142" s="1">
        <v>15.664436049013689</v>
      </c>
      <c r="C142" s="1">
        <v>0.33556395098631064</v>
      </c>
      <c r="E142" s="1">
        <v>56.806282722513089</v>
      </c>
      <c r="F142" s="1">
        <v>16</v>
      </c>
    </row>
    <row r="143" spans="1:6" x14ac:dyDescent="0.2">
      <c r="A143" s="1">
        <v>110</v>
      </c>
      <c r="B143" s="1">
        <v>15.683411325940648</v>
      </c>
      <c r="C143" s="1">
        <v>0.31658867405935176</v>
      </c>
      <c r="E143" s="1">
        <v>57.329842931937179</v>
      </c>
      <c r="F143" s="1">
        <v>16</v>
      </c>
    </row>
    <row r="144" spans="1:6" x14ac:dyDescent="0.2">
      <c r="A144" s="1">
        <v>111</v>
      </c>
      <c r="B144" s="1">
        <v>16.208289619643281</v>
      </c>
      <c r="C144" s="1">
        <v>-0.2082896196432813</v>
      </c>
      <c r="E144" s="1">
        <v>57.853403141361262</v>
      </c>
      <c r="F144" s="1">
        <v>16</v>
      </c>
    </row>
    <row r="145" spans="1:6" x14ac:dyDescent="0.2">
      <c r="A145" s="1">
        <v>112</v>
      </c>
      <c r="B145" s="1">
        <v>15.339413406294453</v>
      </c>
      <c r="C145" s="1">
        <v>0.66058659370554729</v>
      </c>
      <c r="E145" s="1">
        <v>58.376963350785346</v>
      </c>
      <c r="F145" s="1">
        <v>16</v>
      </c>
    </row>
    <row r="146" spans="1:6" x14ac:dyDescent="0.2">
      <c r="A146" s="1">
        <v>113</v>
      </c>
      <c r="B146" s="1">
        <v>15.187363109395427</v>
      </c>
      <c r="C146" s="1">
        <v>0.31263689060457267</v>
      </c>
      <c r="E146" s="1">
        <v>58.900523560209429</v>
      </c>
      <c r="F146" s="1">
        <v>16</v>
      </c>
    </row>
    <row r="147" spans="1:6" x14ac:dyDescent="0.2">
      <c r="A147" s="1">
        <v>114</v>
      </c>
      <c r="B147" s="1">
        <v>15.675218486464532</v>
      </c>
      <c r="C147" s="1">
        <v>-0.17521848646453186</v>
      </c>
      <c r="E147" s="1">
        <v>59.424083769633512</v>
      </c>
      <c r="F147" s="1">
        <v>16</v>
      </c>
    </row>
    <row r="148" spans="1:6" x14ac:dyDescent="0.2">
      <c r="A148" s="1">
        <v>115</v>
      </c>
      <c r="B148" s="1">
        <v>14.904094540101948</v>
      </c>
      <c r="C148" s="1">
        <v>0.59590545989805221</v>
      </c>
      <c r="E148" s="1">
        <v>59.947643979057595</v>
      </c>
      <c r="F148" s="1">
        <v>16</v>
      </c>
    </row>
    <row r="149" spans="1:6" x14ac:dyDescent="0.2">
      <c r="A149" s="1">
        <v>116</v>
      </c>
      <c r="B149" s="1">
        <v>15.009052854515284</v>
      </c>
      <c r="C149" s="1">
        <v>0.49094714548471607</v>
      </c>
      <c r="E149" s="1">
        <v>60.471204188481678</v>
      </c>
      <c r="F149" s="1">
        <v>16</v>
      </c>
    </row>
    <row r="150" spans="1:6" x14ac:dyDescent="0.2">
      <c r="A150" s="1">
        <v>117</v>
      </c>
      <c r="B150" s="1">
        <v>15.155094487961271</v>
      </c>
      <c r="C150" s="1">
        <v>0.34490551203872855</v>
      </c>
      <c r="E150" s="1">
        <v>60.994764397905762</v>
      </c>
      <c r="F150" s="1">
        <v>16.5</v>
      </c>
    </row>
    <row r="151" spans="1:6" x14ac:dyDescent="0.2">
      <c r="A151" s="1">
        <v>118</v>
      </c>
      <c r="B151" s="1">
        <v>15.444044989674515</v>
      </c>
      <c r="C151" s="1">
        <v>5.5955010325485333E-2</v>
      </c>
      <c r="E151" s="1">
        <v>61.518324607329845</v>
      </c>
      <c r="F151" s="1">
        <v>16.5</v>
      </c>
    </row>
    <row r="152" spans="1:6" x14ac:dyDescent="0.2">
      <c r="A152" s="1">
        <v>119</v>
      </c>
      <c r="B152" s="1">
        <v>15.732995491387753</v>
      </c>
      <c r="C152" s="1">
        <v>-0.23299549138775255</v>
      </c>
      <c r="E152" s="1">
        <v>62.041884816753928</v>
      </c>
      <c r="F152" s="1">
        <v>16.5</v>
      </c>
    </row>
    <row r="153" spans="1:6" x14ac:dyDescent="0.2">
      <c r="A153" s="1">
        <v>120</v>
      </c>
      <c r="B153" s="1">
        <v>15.936557246929683</v>
      </c>
      <c r="C153" s="1">
        <v>-0.43655724692968256</v>
      </c>
      <c r="E153" s="1">
        <v>62.565445026178011</v>
      </c>
      <c r="F153" s="1">
        <v>16.5</v>
      </c>
    </row>
    <row r="154" spans="1:6" x14ac:dyDescent="0.2">
      <c r="A154" s="1">
        <v>121</v>
      </c>
      <c r="B154" s="1">
        <v>15.425069712747556</v>
      </c>
      <c r="C154" s="1">
        <v>7.4930287252444217E-2</v>
      </c>
      <c r="E154" s="1">
        <v>63.089005235602095</v>
      </c>
      <c r="F154" s="1">
        <v>16.5</v>
      </c>
    </row>
    <row r="155" spans="1:6" x14ac:dyDescent="0.2">
      <c r="A155" s="1">
        <v>122</v>
      </c>
      <c r="B155" s="1">
        <v>15.279028079301566</v>
      </c>
      <c r="C155" s="1">
        <v>0.22097192069843352</v>
      </c>
      <c r="E155" s="1">
        <v>63.612565445026178</v>
      </c>
      <c r="F155" s="1">
        <v>16.5</v>
      </c>
    </row>
    <row r="156" spans="1:6" x14ac:dyDescent="0.2">
      <c r="A156" s="1">
        <v>123</v>
      </c>
      <c r="B156" s="1">
        <v>15.436938154744135</v>
      </c>
      <c r="C156" s="1">
        <v>6.3061845255864668E-2</v>
      </c>
      <c r="E156" s="1">
        <v>64.136125654450268</v>
      </c>
      <c r="F156" s="1">
        <v>16.5</v>
      </c>
    </row>
    <row r="157" spans="1:6" x14ac:dyDescent="0.2">
      <c r="A157" s="1">
        <v>124</v>
      </c>
      <c r="B157" s="1">
        <v>14.991864089806365</v>
      </c>
      <c r="C157" s="1">
        <v>0.50813591019363535</v>
      </c>
      <c r="E157" s="1">
        <v>64.659685863874344</v>
      </c>
      <c r="F157" s="1">
        <v>16.5</v>
      </c>
    </row>
    <row r="158" spans="1:6" x14ac:dyDescent="0.2">
      <c r="A158" s="1">
        <v>125</v>
      </c>
      <c r="B158" s="1">
        <v>15.751519165696294</v>
      </c>
      <c r="C158" s="1">
        <v>-0.25151916569629407</v>
      </c>
      <c r="E158" s="1">
        <v>65.183246073298434</v>
      </c>
      <c r="F158" s="1">
        <v>16.5</v>
      </c>
    </row>
    <row r="159" spans="1:6" x14ac:dyDescent="0.2">
      <c r="A159" s="1">
        <v>126</v>
      </c>
      <c r="B159" s="1">
        <v>15.761006804159774</v>
      </c>
      <c r="C159" s="1">
        <v>-0.26100680415977351</v>
      </c>
      <c r="E159" s="1">
        <v>65.706806282722511</v>
      </c>
      <c r="F159" s="1">
        <v>16.5</v>
      </c>
    </row>
    <row r="160" spans="1:6" x14ac:dyDescent="0.2">
      <c r="A160" s="1">
        <v>127</v>
      </c>
      <c r="B160" s="1">
        <v>15.912632955012214</v>
      </c>
      <c r="C160" s="1">
        <v>-0.41263295501221364</v>
      </c>
      <c r="E160" s="1">
        <v>66.230366492146601</v>
      </c>
      <c r="F160" s="1">
        <v>16.5</v>
      </c>
    </row>
    <row r="161" spans="1:6" x14ac:dyDescent="0.2">
      <c r="A161" s="1">
        <v>128</v>
      </c>
      <c r="B161" s="1">
        <v>15.789469719550212</v>
      </c>
      <c r="C161" s="1">
        <v>-0.28946971955021183</v>
      </c>
      <c r="E161" s="1">
        <v>66.753926701570677</v>
      </c>
      <c r="F161" s="1">
        <v>16.5</v>
      </c>
    </row>
    <row r="162" spans="1:6" x14ac:dyDescent="0.2">
      <c r="A162" s="1">
        <v>129</v>
      </c>
      <c r="B162" s="1">
        <v>16.330271343265125</v>
      </c>
      <c r="C162" s="1">
        <v>-0.83027134326512453</v>
      </c>
      <c r="E162" s="1">
        <v>67.277486910994767</v>
      </c>
      <c r="F162" s="1">
        <v>16.5</v>
      </c>
    </row>
    <row r="163" spans="1:6" x14ac:dyDescent="0.2">
      <c r="A163" s="1">
        <v>130</v>
      </c>
      <c r="B163" s="1">
        <v>15.818783809082998</v>
      </c>
      <c r="C163" s="1">
        <v>-0.31878380908299775</v>
      </c>
      <c r="E163" s="1">
        <v>67.801047120418858</v>
      </c>
      <c r="F163" s="1">
        <v>16.5</v>
      </c>
    </row>
    <row r="164" spans="1:6" x14ac:dyDescent="0.2">
      <c r="A164" s="1">
        <v>131</v>
      </c>
      <c r="B164" s="1">
        <v>15.808444996477171</v>
      </c>
      <c r="C164" s="1">
        <v>-0.30844499647717072</v>
      </c>
      <c r="E164" s="1">
        <v>68.324607329842934</v>
      </c>
      <c r="F164" s="1">
        <v>16.5</v>
      </c>
    </row>
    <row r="165" spans="1:6" x14ac:dyDescent="0.2">
      <c r="A165" s="1">
        <v>132</v>
      </c>
      <c r="B165" s="1">
        <v>16.09824667233276</v>
      </c>
      <c r="C165" s="1">
        <v>-0.59824667233275974</v>
      </c>
      <c r="E165" s="1">
        <v>68.848167539267024</v>
      </c>
      <c r="F165" s="1">
        <v>16.5</v>
      </c>
    </row>
    <row r="166" spans="1:6" x14ac:dyDescent="0.2">
      <c r="A166" s="1">
        <v>133</v>
      </c>
      <c r="B166" s="1">
        <v>15.961765429174683</v>
      </c>
      <c r="C166" s="1">
        <v>-0.46176542917468311</v>
      </c>
      <c r="E166" s="1">
        <v>69.3717277486911</v>
      </c>
      <c r="F166" s="1">
        <v>16.5</v>
      </c>
    </row>
    <row r="167" spans="1:6" x14ac:dyDescent="0.2">
      <c r="A167" s="1">
        <v>134</v>
      </c>
      <c r="B167" s="1">
        <v>15.710765481315359</v>
      </c>
      <c r="C167" s="1">
        <v>-0.21076548131535944</v>
      </c>
      <c r="E167" s="1">
        <v>69.89528795811519</v>
      </c>
      <c r="F167" s="1">
        <v>16.5</v>
      </c>
    </row>
    <row r="168" spans="1:6" x14ac:dyDescent="0.2">
      <c r="A168" s="1">
        <v>135</v>
      </c>
      <c r="B168" s="1">
        <v>16.068154160482063</v>
      </c>
      <c r="C168" s="1">
        <v>-0.56815416048206302</v>
      </c>
      <c r="E168" s="1">
        <v>70.418848167539267</v>
      </c>
      <c r="F168" s="1">
        <v>16.5</v>
      </c>
    </row>
    <row r="169" spans="1:6" x14ac:dyDescent="0.2">
      <c r="A169" s="1">
        <v>136</v>
      </c>
      <c r="B169" s="1">
        <v>15.691790204388401</v>
      </c>
      <c r="C169" s="1">
        <v>-0.19179020438840055</v>
      </c>
      <c r="E169" s="1">
        <v>70.942408376963357</v>
      </c>
      <c r="F169" s="1">
        <v>16.5</v>
      </c>
    </row>
    <row r="170" spans="1:6" x14ac:dyDescent="0.2">
      <c r="A170" s="1">
        <v>137</v>
      </c>
      <c r="B170" s="1">
        <v>15.961765429174683</v>
      </c>
      <c r="C170" s="1">
        <v>-0.46176542917468311</v>
      </c>
      <c r="E170" s="1">
        <v>71.465968586387433</v>
      </c>
      <c r="F170" s="1">
        <v>16.5</v>
      </c>
    </row>
    <row r="171" spans="1:6" x14ac:dyDescent="0.2">
      <c r="A171" s="1">
        <v>138</v>
      </c>
      <c r="B171" s="1">
        <v>16.097468250014845</v>
      </c>
      <c r="C171" s="1">
        <v>-0.59746825001484538</v>
      </c>
      <c r="E171" s="1">
        <v>71.989528795811523</v>
      </c>
      <c r="F171" s="1">
        <v>16.5</v>
      </c>
    </row>
    <row r="172" spans="1:6" x14ac:dyDescent="0.2">
      <c r="A172" s="1">
        <v>139</v>
      </c>
      <c r="B172" s="1">
        <v>15.473484642216308</v>
      </c>
      <c r="C172" s="1">
        <v>2.6515357783692295E-2</v>
      </c>
      <c r="E172" s="1">
        <v>72.513089005235599</v>
      </c>
      <c r="F172" s="1">
        <v>16.5</v>
      </c>
    </row>
    <row r="173" spans="1:6" x14ac:dyDescent="0.2">
      <c r="A173" s="1">
        <v>140</v>
      </c>
      <c r="B173" s="1">
        <v>15.519763874098389</v>
      </c>
      <c r="C173" s="1">
        <v>-1.9763874098389422E-2</v>
      </c>
      <c r="E173" s="1">
        <v>73.03664921465969</v>
      </c>
      <c r="F173" s="1">
        <v>16.5</v>
      </c>
    </row>
    <row r="174" spans="1:6" x14ac:dyDescent="0.2">
      <c r="A174" s="1">
        <v>141</v>
      </c>
      <c r="B174" s="1">
        <v>15.576689704879266</v>
      </c>
      <c r="C174" s="1">
        <v>-7.6689704879266074E-2</v>
      </c>
      <c r="E174" s="1">
        <v>73.560209424083766</v>
      </c>
      <c r="F174" s="1">
        <v>16.5</v>
      </c>
    </row>
    <row r="175" spans="1:6" x14ac:dyDescent="0.2">
      <c r="A175" s="1">
        <v>142</v>
      </c>
      <c r="B175" s="1">
        <v>15.586177343342746</v>
      </c>
      <c r="C175" s="1">
        <v>-8.6177343342745516E-2</v>
      </c>
      <c r="E175" s="1">
        <v>74.083769633507856</v>
      </c>
      <c r="F175" s="1">
        <v>16.5</v>
      </c>
    </row>
    <row r="176" spans="1:6" x14ac:dyDescent="0.2">
      <c r="A176" s="1">
        <v>143</v>
      </c>
      <c r="B176" s="1">
        <v>14.922636869638398</v>
      </c>
      <c r="C176" s="1">
        <v>0.57736313036160247</v>
      </c>
      <c r="E176" s="1">
        <v>74.607329842931946</v>
      </c>
      <c r="F176" s="1">
        <v>16.5</v>
      </c>
    </row>
    <row r="177" spans="1:6" x14ac:dyDescent="0.2">
      <c r="A177" s="1">
        <v>144</v>
      </c>
      <c r="B177" s="1">
        <v>15.616997856696292</v>
      </c>
      <c r="C177" s="1">
        <v>-0.11699785669629215</v>
      </c>
      <c r="E177" s="1">
        <v>75.130890052356023</v>
      </c>
      <c r="F177" s="1">
        <v>16.5</v>
      </c>
    </row>
    <row r="178" spans="1:6" x14ac:dyDescent="0.2">
      <c r="A178" s="1">
        <v>145</v>
      </c>
      <c r="B178" s="1">
        <v>15.365997908836968</v>
      </c>
      <c r="C178" s="1">
        <v>0.13400209116303152</v>
      </c>
      <c r="E178" s="1">
        <v>75.654450261780113</v>
      </c>
      <c r="F178" s="1">
        <v>16.5</v>
      </c>
    </row>
    <row r="179" spans="1:6" x14ac:dyDescent="0.2">
      <c r="A179" s="1">
        <v>146</v>
      </c>
      <c r="B179" s="1">
        <v>15.385824359906275</v>
      </c>
      <c r="C179" s="1">
        <v>0.11417564009372505</v>
      </c>
      <c r="E179" s="1">
        <v>76.178010471204189</v>
      </c>
      <c r="F179" s="1">
        <v>16.5</v>
      </c>
    </row>
    <row r="180" spans="1:6" x14ac:dyDescent="0.2">
      <c r="A180" s="1">
        <v>147</v>
      </c>
      <c r="B180" s="1">
        <v>15.134824412046951</v>
      </c>
      <c r="C180" s="1">
        <v>0.36517558795304872</v>
      </c>
      <c r="E180" s="1">
        <v>76.701570680628279</v>
      </c>
      <c r="F180" s="1">
        <v>16.5</v>
      </c>
    </row>
    <row r="181" spans="1:6" x14ac:dyDescent="0.2">
      <c r="A181" s="1">
        <v>148</v>
      </c>
      <c r="B181" s="1">
        <v>15.15379968897391</v>
      </c>
      <c r="C181" s="1">
        <v>0.34620031102608984</v>
      </c>
      <c r="E181" s="1">
        <v>77.225130890052355</v>
      </c>
      <c r="F181" s="1">
        <v>16.5</v>
      </c>
    </row>
    <row r="182" spans="1:6" x14ac:dyDescent="0.2">
      <c r="A182" s="1">
        <v>149</v>
      </c>
      <c r="B182" s="1">
        <v>15.16328732743739</v>
      </c>
      <c r="C182" s="1">
        <v>0.33671267256261039</v>
      </c>
      <c r="E182" s="1">
        <v>77.748691099476446</v>
      </c>
      <c r="F182" s="1">
        <v>17</v>
      </c>
    </row>
    <row r="183" spans="1:6" x14ac:dyDescent="0.2">
      <c r="A183" s="1">
        <v>150</v>
      </c>
      <c r="B183" s="1">
        <v>15.182262604364348</v>
      </c>
      <c r="C183" s="1">
        <v>0.31773739563565151</v>
      </c>
      <c r="E183" s="1">
        <v>78.272251308900522</v>
      </c>
      <c r="F183" s="1">
        <v>17</v>
      </c>
    </row>
    <row r="184" spans="1:6" x14ac:dyDescent="0.2">
      <c r="A184" s="1">
        <v>151</v>
      </c>
      <c r="B184" s="1">
        <v>15.191750242827828</v>
      </c>
      <c r="C184" s="1">
        <v>0.30824975717217207</v>
      </c>
      <c r="E184" s="1">
        <v>78.795811518324612</v>
      </c>
      <c r="F184" s="1">
        <v>17</v>
      </c>
    </row>
    <row r="185" spans="1:6" x14ac:dyDescent="0.2">
      <c r="A185" s="1">
        <v>152</v>
      </c>
      <c r="B185" s="1">
        <v>15.201237881291304</v>
      </c>
      <c r="C185" s="1">
        <v>0.29876211870869618</v>
      </c>
      <c r="E185" s="1">
        <v>79.319371727748688</v>
      </c>
      <c r="F185" s="1">
        <v>17</v>
      </c>
    </row>
    <row r="186" spans="1:6" x14ac:dyDescent="0.2">
      <c r="A186" s="1">
        <v>153</v>
      </c>
      <c r="B186" s="1">
        <v>15.210725519754783</v>
      </c>
      <c r="C186" s="1">
        <v>0.28927448024521674</v>
      </c>
      <c r="E186" s="1">
        <v>79.842931937172779</v>
      </c>
      <c r="F186" s="1">
        <v>17</v>
      </c>
    </row>
    <row r="187" spans="1:6" x14ac:dyDescent="0.2">
      <c r="A187" s="1">
        <v>154</v>
      </c>
      <c r="B187" s="1">
        <v>15.721361879794562</v>
      </c>
      <c r="C187" s="1">
        <v>-0.22136187979456246</v>
      </c>
      <c r="E187" s="1">
        <v>80.366492146596855</v>
      </c>
      <c r="F187" s="1">
        <v>17</v>
      </c>
    </row>
    <row r="188" spans="1:6" x14ac:dyDescent="0.2">
      <c r="A188" s="1">
        <v>155</v>
      </c>
      <c r="B188" s="1">
        <v>14.829665715367621</v>
      </c>
      <c r="C188" s="1">
        <v>0.17033428463237854</v>
      </c>
      <c r="E188" s="1">
        <v>80.890052356020945</v>
      </c>
      <c r="F188" s="1">
        <v>17</v>
      </c>
    </row>
    <row r="189" spans="1:6" x14ac:dyDescent="0.2">
      <c r="A189" s="1">
        <v>156</v>
      </c>
      <c r="B189" s="1">
        <v>14.839153353831101</v>
      </c>
      <c r="C189" s="1">
        <v>0.1608466461688991</v>
      </c>
      <c r="E189" s="1">
        <v>81.413612565445035</v>
      </c>
      <c r="F189" s="1">
        <v>17</v>
      </c>
    </row>
    <row r="190" spans="1:6" x14ac:dyDescent="0.2">
      <c r="A190" s="1">
        <v>157</v>
      </c>
      <c r="B190" s="1">
        <v>15.601052871702649</v>
      </c>
      <c r="C190" s="1">
        <v>-0.60105287170264887</v>
      </c>
      <c r="E190" s="1">
        <v>81.937172774869111</v>
      </c>
      <c r="F190" s="1">
        <v>17</v>
      </c>
    </row>
    <row r="191" spans="1:6" x14ac:dyDescent="0.2">
      <c r="A191" s="1">
        <v>158</v>
      </c>
      <c r="B191" s="1">
        <v>15.601052871702649</v>
      </c>
      <c r="C191" s="1">
        <v>-0.60105287170264887</v>
      </c>
      <c r="E191" s="1">
        <v>82.460732984293202</v>
      </c>
      <c r="F191" s="1">
        <v>17</v>
      </c>
    </row>
    <row r="192" spans="1:6" x14ac:dyDescent="0.2">
      <c r="A192" s="1">
        <v>159</v>
      </c>
      <c r="B192" s="1">
        <v>15.434557351211035</v>
      </c>
      <c r="C192" s="1">
        <v>-0.43455735121103523</v>
      </c>
      <c r="E192" s="1">
        <v>82.984293193717278</v>
      </c>
      <c r="F192" s="1">
        <v>17</v>
      </c>
    </row>
    <row r="193" spans="1:6" x14ac:dyDescent="0.2">
      <c r="A193" s="1">
        <v>160</v>
      </c>
      <c r="B193" s="1">
        <v>15.232823506962808</v>
      </c>
      <c r="C193" s="1">
        <v>-0.23282350696280751</v>
      </c>
      <c r="E193" s="1">
        <v>83.507853403141368</v>
      </c>
      <c r="F193" s="1">
        <v>17</v>
      </c>
    </row>
    <row r="194" spans="1:6" x14ac:dyDescent="0.2">
      <c r="A194" s="1">
        <v>161</v>
      </c>
      <c r="B194" s="1">
        <v>15.111613124308962</v>
      </c>
      <c r="C194" s="1">
        <v>-0.11161312430896153</v>
      </c>
      <c r="E194" s="1">
        <v>84.031413612565444</v>
      </c>
      <c r="F194" s="1">
        <v>17</v>
      </c>
    </row>
    <row r="195" spans="1:6" x14ac:dyDescent="0.2">
      <c r="A195" s="1">
        <v>162</v>
      </c>
      <c r="B195" s="1">
        <v>14.782609968886517</v>
      </c>
      <c r="C195" s="1">
        <v>0.21739003111348332</v>
      </c>
      <c r="E195" s="1">
        <v>84.554973821989535</v>
      </c>
      <c r="F195" s="1">
        <v>17</v>
      </c>
    </row>
    <row r="196" spans="1:6" x14ac:dyDescent="0.2">
      <c r="A196" s="1">
        <v>163</v>
      </c>
      <c r="B196" s="1">
        <v>15.293246328926299</v>
      </c>
      <c r="C196" s="1">
        <v>-0.29324632892629943</v>
      </c>
      <c r="E196" s="1">
        <v>85.078534031413611</v>
      </c>
      <c r="F196" s="1">
        <v>17</v>
      </c>
    </row>
    <row r="197" spans="1:6" x14ac:dyDescent="0.2">
      <c r="A197" s="1">
        <v>164</v>
      </c>
      <c r="B197" s="1">
        <v>14.801585245813476</v>
      </c>
      <c r="C197" s="1">
        <v>0.19841475418652443</v>
      </c>
      <c r="E197" s="1">
        <v>85.602094240837701</v>
      </c>
      <c r="F197" s="1">
        <v>17</v>
      </c>
    </row>
    <row r="198" spans="1:6" x14ac:dyDescent="0.2">
      <c r="A198" s="1">
        <v>165</v>
      </c>
      <c r="B198" s="1">
        <v>14.83004816120391</v>
      </c>
      <c r="C198" s="1">
        <v>0.16995183879608966</v>
      </c>
      <c r="E198" s="1">
        <v>86.125654450261777</v>
      </c>
      <c r="F198" s="1">
        <v>17</v>
      </c>
    </row>
    <row r="199" spans="1:6" x14ac:dyDescent="0.2">
      <c r="A199" s="1">
        <v>166</v>
      </c>
      <c r="B199" s="1">
        <v>15.569559664378898</v>
      </c>
      <c r="C199" s="1">
        <v>-0.56955966437889849</v>
      </c>
      <c r="E199" s="1">
        <v>86.649214659685867</v>
      </c>
      <c r="F199" s="1">
        <v>17</v>
      </c>
    </row>
    <row r="200" spans="1:6" x14ac:dyDescent="0.2">
      <c r="A200" s="1">
        <v>167</v>
      </c>
      <c r="B200" s="1">
        <v>15.598022579769333</v>
      </c>
      <c r="C200" s="1">
        <v>-0.59802257976933326</v>
      </c>
      <c r="E200" s="1">
        <v>87.172774869109944</v>
      </c>
      <c r="F200" s="1">
        <v>17</v>
      </c>
    </row>
    <row r="201" spans="1:6" x14ac:dyDescent="0.2">
      <c r="A201" s="1">
        <v>168</v>
      </c>
      <c r="B201" s="1">
        <v>15.096873858193034</v>
      </c>
      <c r="C201" s="1">
        <v>-9.6873858193033513E-2</v>
      </c>
      <c r="E201" s="1">
        <v>87.696335078534034</v>
      </c>
      <c r="F201" s="1">
        <v>17</v>
      </c>
    </row>
    <row r="202" spans="1:6" x14ac:dyDescent="0.2">
      <c r="A202" s="1">
        <v>169</v>
      </c>
      <c r="B202" s="1">
        <v>15.64546077208673</v>
      </c>
      <c r="C202" s="1">
        <v>-0.64546077208673047</v>
      </c>
      <c r="E202" s="1">
        <v>88.219895287958124</v>
      </c>
      <c r="F202" s="1">
        <v>17</v>
      </c>
    </row>
    <row r="203" spans="1:6" x14ac:dyDescent="0.2">
      <c r="A203" s="1">
        <v>170</v>
      </c>
      <c r="B203" s="1">
        <v>15.172774965900869</v>
      </c>
      <c r="C203" s="1">
        <v>-0.17277496590086905</v>
      </c>
      <c r="E203" s="1">
        <v>88.7434554973822</v>
      </c>
      <c r="F203" s="1">
        <v>17</v>
      </c>
    </row>
    <row r="204" spans="1:6" x14ac:dyDescent="0.2">
      <c r="A204" s="1">
        <v>171</v>
      </c>
      <c r="B204" s="1">
        <v>15.220213158218263</v>
      </c>
      <c r="C204" s="1">
        <v>-0.22021315821826271</v>
      </c>
      <c r="E204" s="1">
        <v>89.267015706806291</v>
      </c>
      <c r="F204" s="1">
        <v>17</v>
      </c>
    </row>
    <row r="205" spans="1:6" x14ac:dyDescent="0.2">
      <c r="A205" s="1">
        <v>172</v>
      </c>
      <c r="B205" s="1">
        <v>15.58207759477569</v>
      </c>
      <c r="C205" s="1">
        <v>-0.58207759477568999</v>
      </c>
      <c r="E205" s="1">
        <v>89.790575916230367</v>
      </c>
      <c r="F205" s="1">
        <v>17</v>
      </c>
    </row>
    <row r="206" spans="1:6" x14ac:dyDescent="0.2">
      <c r="A206" s="1">
        <v>173</v>
      </c>
      <c r="B206" s="1">
        <v>15.483088975707954</v>
      </c>
      <c r="C206" s="1">
        <v>-0.48308897570795395</v>
      </c>
      <c r="E206" s="1">
        <v>90.314136125654457</v>
      </c>
      <c r="F206" s="1">
        <v>17</v>
      </c>
    </row>
    <row r="207" spans="1:6" x14ac:dyDescent="0.2">
      <c r="A207" s="1">
        <v>174</v>
      </c>
      <c r="B207" s="1">
        <v>15.077081726805702</v>
      </c>
      <c r="C207" s="1">
        <v>-7.7081726805701578E-2</v>
      </c>
      <c r="E207" s="1">
        <v>90.837696335078533</v>
      </c>
      <c r="F207" s="1">
        <v>17</v>
      </c>
    </row>
    <row r="208" spans="1:6" x14ac:dyDescent="0.2">
      <c r="A208" s="1">
        <v>175</v>
      </c>
      <c r="B208" s="1">
        <v>14.810690438440663</v>
      </c>
      <c r="C208" s="1">
        <v>-0.31069043844066258</v>
      </c>
      <c r="E208" s="1">
        <v>91.361256544502623</v>
      </c>
      <c r="F208" s="1">
        <v>17</v>
      </c>
    </row>
    <row r="209" spans="1:6" x14ac:dyDescent="0.2">
      <c r="A209" s="1">
        <v>176</v>
      </c>
      <c r="B209" s="1">
        <v>14.820178076904142</v>
      </c>
      <c r="C209" s="1">
        <v>-0.32017807690414202</v>
      </c>
      <c r="E209" s="1">
        <v>91.8848167539267</v>
      </c>
      <c r="F209" s="1">
        <v>17</v>
      </c>
    </row>
    <row r="210" spans="1:6" x14ac:dyDescent="0.2">
      <c r="A210" s="1">
        <v>177</v>
      </c>
      <c r="B210" s="1">
        <v>14.848640992294577</v>
      </c>
      <c r="C210" s="1">
        <v>-0.34864099229457679</v>
      </c>
      <c r="E210" s="1">
        <v>92.40837696335079</v>
      </c>
      <c r="F210" s="1">
        <v>17</v>
      </c>
    </row>
    <row r="211" spans="1:6" x14ac:dyDescent="0.2">
      <c r="A211" s="1">
        <v>178</v>
      </c>
      <c r="B211" s="1">
        <v>15.121100762772437</v>
      </c>
      <c r="C211" s="1">
        <v>-0.62110076277243742</v>
      </c>
      <c r="E211" s="1">
        <v>92.931937172774866</v>
      </c>
      <c r="F211" s="1">
        <v>17</v>
      </c>
    </row>
    <row r="212" spans="1:6" x14ac:dyDescent="0.2">
      <c r="A212" s="1">
        <v>179</v>
      </c>
      <c r="B212" s="1">
        <v>13.702326623905094</v>
      </c>
      <c r="C212" s="1">
        <v>0.79767337609490596</v>
      </c>
      <c r="E212" s="1">
        <v>93.455497382198956</v>
      </c>
      <c r="F212" s="1">
        <v>17</v>
      </c>
    </row>
    <row r="213" spans="1:6" x14ac:dyDescent="0.2">
      <c r="A213" s="1">
        <v>180</v>
      </c>
      <c r="B213" s="1">
        <v>14.763634691959558</v>
      </c>
      <c r="C213" s="1">
        <v>-0.2636346919595578</v>
      </c>
      <c r="E213" s="1">
        <v>93.979057591623032</v>
      </c>
      <c r="F213" s="1">
        <v>17</v>
      </c>
    </row>
    <row r="214" spans="1:6" x14ac:dyDescent="0.2">
      <c r="A214" s="1">
        <v>181</v>
      </c>
      <c r="B214" s="1">
        <v>15.10835206401836</v>
      </c>
      <c r="C214" s="1">
        <v>-0.60835206401836039</v>
      </c>
      <c r="E214" s="1">
        <v>94.502617801047123</v>
      </c>
      <c r="F214" s="1">
        <v>17</v>
      </c>
    </row>
    <row r="215" spans="1:6" x14ac:dyDescent="0.2">
      <c r="A215" s="1">
        <v>182</v>
      </c>
      <c r="B215" s="1">
        <v>15.311251195847063</v>
      </c>
      <c r="C215" s="1">
        <v>-0.8112511958470634</v>
      </c>
      <c r="E215" s="1">
        <v>95.026178010471213</v>
      </c>
      <c r="F215" s="1">
        <v>17.5</v>
      </c>
    </row>
    <row r="216" spans="1:6" x14ac:dyDescent="0.2">
      <c r="A216" s="1">
        <v>183</v>
      </c>
      <c r="B216" s="1">
        <v>15.591565233239169</v>
      </c>
      <c r="C216" s="1">
        <v>-1.0915652332391694</v>
      </c>
      <c r="E216" s="1">
        <v>95.549738219895289</v>
      </c>
      <c r="F216" s="1">
        <v>17.5</v>
      </c>
    </row>
    <row r="217" spans="1:6" x14ac:dyDescent="0.2">
      <c r="A217" s="1">
        <v>184</v>
      </c>
      <c r="B217" s="1">
        <v>14.445629715643665</v>
      </c>
      <c r="C217" s="1">
        <v>-0.44562971564366549</v>
      </c>
      <c r="E217" s="1">
        <v>96.073298429319379</v>
      </c>
      <c r="F217" s="1">
        <v>17.5</v>
      </c>
    </row>
    <row r="218" spans="1:6" x14ac:dyDescent="0.2">
      <c r="A218" s="1">
        <v>185</v>
      </c>
      <c r="B218" s="1">
        <v>14.96634527335914</v>
      </c>
      <c r="C218" s="1">
        <v>-0.96634527335914022</v>
      </c>
      <c r="E218" s="1">
        <v>96.596858638743456</v>
      </c>
      <c r="F218" s="1">
        <v>17.5</v>
      </c>
    </row>
    <row r="219" spans="1:6" x14ac:dyDescent="0.2">
      <c r="A219" s="1">
        <v>186</v>
      </c>
      <c r="B219" s="1">
        <v>14.97583291182262</v>
      </c>
      <c r="C219" s="1">
        <v>-0.97583291182261966</v>
      </c>
      <c r="E219" s="1">
        <v>97.120418848167546</v>
      </c>
      <c r="F219" s="1">
        <v>17.5</v>
      </c>
    </row>
    <row r="220" spans="1:6" x14ac:dyDescent="0.2">
      <c r="A220" s="1">
        <v>187</v>
      </c>
      <c r="B220" s="1">
        <v>14.518536222854076</v>
      </c>
      <c r="C220" s="1">
        <v>-1.0185362228540757</v>
      </c>
      <c r="E220" s="1">
        <v>97.643979057591622</v>
      </c>
      <c r="F220" s="1">
        <v>17.5</v>
      </c>
    </row>
    <row r="221" spans="1:6" x14ac:dyDescent="0.2">
      <c r="A221" s="1">
        <v>188</v>
      </c>
      <c r="B221" s="1">
        <v>14.550202852117859</v>
      </c>
      <c r="C221" s="1">
        <v>-1.0502028521178595</v>
      </c>
      <c r="E221" s="1">
        <v>98.167539267015712</v>
      </c>
      <c r="F221" s="1">
        <v>17.5</v>
      </c>
    </row>
    <row r="222" spans="1:6" x14ac:dyDescent="0.2">
      <c r="A222" s="1">
        <v>189</v>
      </c>
      <c r="B222" s="1">
        <v>14.559690490581339</v>
      </c>
      <c r="C222" s="1">
        <v>-1.0596904905813389</v>
      </c>
      <c r="E222" s="1">
        <v>98.691099476439788</v>
      </c>
      <c r="F222" s="1">
        <v>17.5</v>
      </c>
    </row>
    <row r="223" spans="1:6" x14ac:dyDescent="0.2">
      <c r="A223" s="1">
        <v>190</v>
      </c>
      <c r="B223" s="1">
        <v>15.012624505241222</v>
      </c>
      <c r="C223" s="1">
        <v>-2.0126245052412219</v>
      </c>
      <c r="E223" s="1">
        <v>99.214659685863879</v>
      </c>
      <c r="F223" s="1">
        <v>17.5</v>
      </c>
    </row>
    <row r="224" spans="1:6" ht="17" thickBot="1" x14ac:dyDescent="0.25">
      <c r="A224" s="2">
        <v>191</v>
      </c>
      <c r="B224" s="2">
        <v>14.923664108343973</v>
      </c>
      <c r="C224" s="2">
        <v>-2.4236641083439725</v>
      </c>
      <c r="E224" s="2">
        <v>99.738219895287955</v>
      </c>
      <c r="F224" s="2">
        <v>18</v>
      </c>
    </row>
  </sheetData>
  <sortState xmlns:xlrd2="http://schemas.microsoft.com/office/spreadsheetml/2017/richdata2" ref="F34:F224">
    <sortCondition ref="F34"/>
  </sortState>
  <conditionalFormatting sqref="E17:E27">
    <cfRule type="cellIs" dxfId="4" priority="1" operator="greaterThan">
      <formula>0.05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3"/>
  <sheetViews>
    <sheetView workbookViewId="0">
      <selection activeCell="D6" sqref="D6"/>
    </sheetView>
  </sheetViews>
  <sheetFormatPr baseColWidth="10" defaultRowHeight="16" x14ac:dyDescent="0.2"/>
  <cols>
    <col min="1" max="1" width="15.83203125" customWidth="1"/>
  </cols>
  <sheetData>
    <row r="1" spans="1:9" x14ac:dyDescent="0.2">
      <c r="A1" t="s">
        <v>308</v>
      </c>
    </row>
    <row r="2" spans="1:9" ht="17" thickBot="1" x14ac:dyDescent="0.25"/>
    <row r="3" spans="1:9" x14ac:dyDescent="0.2">
      <c r="A3" s="4" t="s">
        <v>309</v>
      </c>
      <c r="B3" s="4"/>
    </row>
    <row r="4" spans="1:9" x14ac:dyDescent="0.2">
      <c r="A4" s="1" t="s">
        <v>310</v>
      </c>
      <c r="B4" s="1">
        <v>0.82673345985273505</v>
      </c>
    </row>
    <row r="5" spans="1:9" x14ac:dyDescent="0.2">
      <c r="A5" s="1" t="s">
        <v>311</v>
      </c>
      <c r="B5" s="1">
        <v>0.68348821364007384</v>
      </c>
    </row>
    <row r="6" spans="1:9" x14ac:dyDescent="0.2">
      <c r="A6" s="1" t="s">
        <v>312</v>
      </c>
      <c r="B6" s="1">
        <v>0.66775005851720459</v>
      </c>
    </row>
    <row r="7" spans="1:9" x14ac:dyDescent="0.2">
      <c r="A7" s="1" t="s">
        <v>313</v>
      </c>
      <c r="B7" s="1">
        <v>0.54116850824550156</v>
      </c>
    </row>
    <row r="8" spans="1:9" ht="17" thickBot="1" x14ac:dyDescent="0.25">
      <c r="A8" s="2" t="s">
        <v>314</v>
      </c>
      <c r="B8" s="2">
        <v>191</v>
      </c>
    </row>
    <row r="10" spans="1:9" ht="17" thickBot="1" x14ac:dyDescent="0.25">
      <c r="A10" t="s">
        <v>315</v>
      </c>
    </row>
    <row r="11" spans="1:9" x14ac:dyDescent="0.2">
      <c r="A11" s="3"/>
      <c r="B11" s="3" t="s">
        <v>320</v>
      </c>
      <c r="C11" s="3" t="s">
        <v>321</v>
      </c>
      <c r="D11" s="3" t="s">
        <v>322</v>
      </c>
      <c r="E11" s="3" t="s">
        <v>323</v>
      </c>
      <c r="F11" s="3" t="s">
        <v>324</v>
      </c>
    </row>
    <row r="12" spans="1:9" x14ac:dyDescent="0.2">
      <c r="A12" s="1" t="s">
        <v>316</v>
      </c>
      <c r="B12" s="1">
        <v>9</v>
      </c>
      <c r="C12" s="1">
        <v>114.46817265925998</v>
      </c>
      <c r="D12" s="1">
        <v>12.718685851028887</v>
      </c>
      <c r="E12" s="1">
        <v>43.428737885985825</v>
      </c>
      <c r="F12" s="1">
        <v>1.082519855517357E-40</v>
      </c>
    </row>
    <row r="13" spans="1:9" x14ac:dyDescent="0.2">
      <c r="A13" s="1" t="s">
        <v>317</v>
      </c>
      <c r="B13" s="1">
        <v>181</v>
      </c>
      <c r="C13" s="1">
        <v>53.008267131315733</v>
      </c>
      <c r="D13" s="1">
        <v>0.29286335431666149</v>
      </c>
      <c r="E13" s="1"/>
      <c r="F13" s="1"/>
    </row>
    <row r="14" spans="1:9" ht="17" thickBot="1" x14ac:dyDescent="0.25">
      <c r="A14" s="2" t="s">
        <v>318</v>
      </c>
      <c r="B14" s="2">
        <v>190</v>
      </c>
      <c r="C14" s="2">
        <v>167.47643979057571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325</v>
      </c>
      <c r="C16" s="3" t="s">
        <v>313</v>
      </c>
      <c r="D16" s="3" t="s">
        <v>326</v>
      </c>
      <c r="E16" s="3" t="s">
        <v>327</v>
      </c>
      <c r="F16" s="3" t="s">
        <v>328</v>
      </c>
      <c r="G16" s="3" t="s">
        <v>329</v>
      </c>
      <c r="H16" s="3" t="s">
        <v>330</v>
      </c>
      <c r="I16" s="3" t="s">
        <v>331</v>
      </c>
    </row>
    <row r="17" spans="1:9" x14ac:dyDescent="0.2">
      <c r="A17" s="1" t="s">
        <v>319</v>
      </c>
      <c r="B17" s="1">
        <v>-9.9192952872424609</v>
      </c>
      <c r="C17" s="1">
        <v>19.806257231693206</v>
      </c>
      <c r="D17" s="1">
        <v>-0.50081624060551877</v>
      </c>
      <c r="E17" s="5">
        <v>0.61710892054858602</v>
      </c>
      <c r="F17" s="1">
        <v>-49.000151222773688</v>
      </c>
      <c r="G17" s="1">
        <v>29.161560648288763</v>
      </c>
      <c r="H17" s="1">
        <v>-49.000151222773688</v>
      </c>
      <c r="I17" s="1">
        <v>29.161560648288763</v>
      </c>
    </row>
    <row r="18" spans="1:9" x14ac:dyDescent="0.2">
      <c r="A18" s="1" t="s">
        <v>299</v>
      </c>
      <c r="B18" s="1">
        <v>-0.19985658830489864</v>
      </c>
      <c r="C18" s="1">
        <v>0.25396655406736346</v>
      </c>
      <c r="D18" s="1">
        <v>-0.78694058372697218</v>
      </c>
      <c r="E18" s="5">
        <v>0.43234582717192283</v>
      </c>
      <c r="F18" s="1">
        <v>-0.70097248293581171</v>
      </c>
      <c r="G18" s="1">
        <v>0.3012593063260145</v>
      </c>
      <c r="H18" s="1">
        <v>-0.70097248293581171</v>
      </c>
      <c r="I18" s="1">
        <v>0.3012593063260145</v>
      </c>
    </row>
    <row r="19" spans="1:9" x14ac:dyDescent="0.2">
      <c r="A19" s="1" t="s">
        <v>300</v>
      </c>
      <c r="B19" s="1">
        <v>0.25404821341636441</v>
      </c>
      <c r="C19" s="1">
        <v>0.1214993901855622</v>
      </c>
      <c r="D19" s="1">
        <v>2.0909422922071013</v>
      </c>
      <c r="E19" s="5">
        <v>3.792956246309144E-2</v>
      </c>
      <c r="F19" s="1">
        <v>1.431083605367886E-2</v>
      </c>
      <c r="G19" s="1">
        <v>0.49378559077904993</v>
      </c>
      <c r="H19" s="1">
        <v>1.431083605367886E-2</v>
      </c>
      <c r="I19" s="1">
        <v>0.49378559077904993</v>
      </c>
    </row>
    <row r="20" spans="1:9" x14ac:dyDescent="0.2">
      <c r="A20" s="1" t="s">
        <v>2</v>
      </c>
      <c r="B20" s="1">
        <v>9.3351758767061758E-3</v>
      </c>
      <c r="C20" s="1">
        <v>9.8747206990347676E-3</v>
      </c>
      <c r="D20" s="1">
        <v>0.94536100424781322</v>
      </c>
      <c r="E20" s="5">
        <v>0.34573488778880557</v>
      </c>
      <c r="F20" s="1">
        <v>-1.0149198809949094E-2</v>
      </c>
      <c r="G20" s="1">
        <v>2.8819550563361447E-2</v>
      </c>
      <c r="H20" s="1">
        <v>-1.0149198809949094E-2</v>
      </c>
      <c r="I20" s="1">
        <v>2.8819550563361447E-2</v>
      </c>
    </row>
    <row r="21" spans="1:9" x14ac:dyDescent="0.2">
      <c r="A21" s="1" t="s">
        <v>4</v>
      </c>
      <c r="B21" s="1">
        <v>-0.26986614266930448</v>
      </c>
      <c r="C21" s="1">
        <v>0.12337957989390701</v>
      </c>
      <c r="D21" s="1">
        <v>-2.1872836890947429</v>
      </c>
      <c r="E21" s="5">
        <v>3.0003771470083183E-2</v>
      </c>
      <c r="F21" s="1">
        <v>-0.51331342959560577</v>
      </c>
      <c r="G21" s="1">
        <v>-2.6418855743003206E-2</v>
      </c>
      <c r="H21" s="1">
        <v>-0.51331342959560577</v>
      </c>
      <c r="I21" s="1">
        <v>-2.6418855743003206E-2</v>
      </c>
    </row>
    <row r="22" spans="1:9" x14ac:dyDescent="0.2">
      <c r="A22" s="1" t="s">
        <v>8</v>
      </c>
      <c r="B22" s="1">
        <v>0.52298926552528424</v>
      </c>
      <c r="C22" s="1">
        <v>8.1481581496978359E-2</v>
      </c>
      <c r="D22" s="1">
        <v>6.4184967438890306</v>
      </c>
      <c r="E22" s="5">
        <v>1.1712597201228797E-9</v>
      </c>
      <c r="F22" s="1">
        <v>0.36221330918825589</v>
      </c>
      <c r="G22" s="1">
        <v>0.68376522186231259</v>
      </c>
      <c r="H22" s="1">
        <v>0.36221330918825589</v>
      </c>
      <c r="I22" s="1">
        <v>0.68376522186231259</v>
      </c>
    </row>
    <row r="23" spans="1:9" x14ac:dyDescent="0.2">
      <c r="A23" s="1" t="s">
        <v>294</v>
      </c>
      <c r="B23" s="1">
        <v>-0.59780776415832348</v>
      </c>
      <c r="C23" s="1">
        <v>0.27675445920824537</v>
      </c>
      <c r="D23" s="1">
        <v>-2.1600655175297461</v>
      </c>
      <c r="E23" s="5">
        <v>3.2082625250589136E-2</v>
      </c>
      <c r="F23" s="1">
        <v>-1.1438877742940226</v>
      </c>
      <c r="G23" s="1">
        <v>-5.1727754022624306E-2</v>
      </c>
      <c r="H23" s="1">
        <v>-1.1438877742940226</v>
      </c>
      <c r="I23" s="1">
        <v>-5.1727754022624306E-2</v>
      </c>
    </row>
    <row r="24" spans="1:9" x14ac:dyDescent="0.2">
      <c r="A24" s="1" t="s">
        <v>295</v>
      </c>
      <c r="B24" s="1">
        <v>-0.45052564765622111</v>
      </c>
      <c r="C24" s="1">
        <v>0.27171333621845201</v>
      </c>
      <c r="D24" s="1">
        <v>-1.6580917739496144</v>
      </c>
      <c r="E24" s="5">
        <v>9.9030991011328159E-2</v>
      </c>
      <c r="F24" s="1">
        <v>-0.98665873046421915</v>
      </c>
      <c r="G24" s="1">
        <v>8.5607435151776878E-2</v>
      </c>
      <c r="H24" s="1">
        <v>-0.98665873046421915</v>
      </c>
      <c r="I24" s="1">
        <v>8.5607435151776878E-2</v>
      </c>
    </row>
    <row r="25" spans="1:9" x14ac:dyDescent="0.2">
      <c r="A25" s="1" t="s">
        <v>296</v>
      </c>
      <c r="B25" s="1">
        <v>-0.73889818141029207</v>
      </c>
      <c r="C25" s="1">
        <v>0.29759385618076301</v>
      </c>
      <c r="D25" s="1">
        <v>-2.4829080509023482</v>
      </c>
      <c r="E25" s="5">
        <v>1.3941831842908833E-2</v>
      </c>
      <c r="F25" s="1">
        <v>-1.3260975944366646</v>
      </c>
      <c r="G25" s="1">
        <v>-0.15169876838391938</v>
      </c>
      <c r="H25" s="1">
        <v>-1.3260975944366646</v>
      </c>
      <c r="I25" s="1">
        <v>-0.15169876838391938</v>
      </c>
    </row>
    <row r="26" spans="1:9" ht="17" thickBot="1" x14ac:dyDescent="0.25">
      <c r="A26" s="2" t="s">
        <v>13</v>
      </c>
      <c r="B26" s="2">
        <v>3.6554805744376057E-2</v>
      </c>
      <c r="C26" s="2">
        <v>3.5690060125664522E-3</v>
      </c>
      <c r="D26" s="2">
        <v>10.242293124659014</v>
      </c>
      <c r="E26" s="6">
        <v>1.0425880438208512E-19</v>
      </c>
      <c r="F26" s="2">
        <v>2.9512596397172179E-2</v>
      </c>
      <c r="G26" s="2">
        <v>4.3597015091579934E-2</v>
      </c>
      <c r="H26" s="2">
        <v>2.9512596397172179E-2</v>
      </c>
      <c r="I26" s="2">
        <v>4.3597015091579934E-2</v>
      </c>
    </row>
    <row r="30" spans="1:9" x14ac:dyDescent="0.2">
      <c r="A30" t="s">
        <v>332</v>
      </c>
      <c r="E30" t="s">
        <v>336</v>
      </c>
    </row>
    <row r="31" spans="1:9" ht="17" thickBot="1" x14ac:dyDescent="0.25"/>
    <row r="32" spans="1:9" x14ac:dyDescent="0.2">
      <c r="A32" s="3" t="s">
        <v>333</v>
      </c>
      <c r="B32" s="3" t="s">
        <v>334</v>
      </c>
      <c r="C32" s="3" t="s">
        <v>335</v>
      </c>
      <c r="E32" s="3" t="s">
        <v>337</v>
      </c>
      <c r="F32" s="3" t="s">
        <v>15</v>
      </c>
    </row>
    <row r="33" spans="1:6" x14ac:dyDescent="0.2">
      <c r="A33" s="1">
        <v>1</v>
      </c>
      <c r="B33" s="1">
        <v>16.574823889647075</v>
      </c>
      <c r="C33" s="1">
        <v>1.4251761103529255</v>
      </c>
      <c r="E33" s="1">
        <v>0.26178010471204188</v>
      </c>
      <c r="F33" s="1">
        <v>12.5</v>
      </c>
    </row>
    <row r="34" spans="1:6" x14ac:dyDescent="0.2">
      <c r="A34" s="1">
        <v>2</v>
      </c>
      <c r="B34" s="1">
        <v>16.929670281176776</v>
      </c>
      <c r="C34" s="1">
        <v>0.57032971882322414</v>
      </c>
      <c r="E34" s="1">
        <v>0.78534031413612571</v>
      </c>
      <c r="F34" s="1">
        <v>13</v>
      </c>
    </row>
    <row r="35" spans="1:6" x14ac:dyDescent="0.2">
      <c r="A35" s="1">
        <v>3</v>
      </c>
      <c r="B35" s="1">
        <v>17.219170441569538</v>
      </c>
      <c r="C35" s="1">
        <v>0.28082955843046165</v>
      </c>
      <c r="E35" s="1">
        <v>1.3089005235602094</v>
      </c>
      <c r="F35" s="1">
        <v>13.5</v>
      </c>
    </row>
    <row r="36" spans="1:6" x14ac:dyDescent="0.2">
      <c r="A36" s="1">
        <v>4</v>
      </c>
      <c r="B36" s="1">
        <v>19.933817187292391</v>
      </c>
      <c r="C36" s="1">
        <v>-2.4338171872923908</v>
      </c>
      <c r="E36" s="1">
        <v>1.8324607329842932</v>
      </c>
      <c r="F36" s="1">
        <v>13.5</v>
      </c>
    </row>
    <row r="37" spans="1:6" x14ac:dyDescent="0.2">
      <c r="A37" s="1">
        <v>5</v>
      </c>
      <c r="B37" s="1">
        <v>17.408633807800104</v>
      </c>
      <c r="C37" s="1">
        <v>9.1366192199895835E-2</v>
      </c>
      <c r="E37" s="1">
        <v>2.3560209424083771</v>
      </c>
      <c r="F37" s="1">
        <v>13.5</v>
      </c>
    </row>
    <row r="38" spans="1:6" x14ac:dyDescent="0.2">
      <c r="A38" s="1">
        <v>6</v>
      </c>
      <c r="B38" s="1">
        <v>17.040373078123199</v>
      </c>
      <c r="C38" s="1">
        <v>0.45962692187680076</v>
      </c>
      <c r="E38" s="1">
        <v>2.8795811518324608</v>
      </c>
      <c r="F38" s="1">
        <v>14</v>
      </c>
    </row>
    <row r="39" spans="1:6" x14ac:dyDescent="0.2">
      <c r="A39" s="1">
        <v>7</v>
      </c>
      <c r="B39" s="1">
        <v>17.05904342987661</v>
      </c>
      <c r="C39" s="1">
        <v>0.44095657012339018</v>
      </c>
      <c r="E39" s="1">
        <v>3.4031413612565449</v>
      </c>
      <c r="F39" s="1">
        <v>14</v>
      </c>
    </row>
    <row r="40" spans="1:6" x14ac:dyDescent="0.2">
      <c r="A40" s="1">
        <v>8</v>
      </c>
      <c r="B40" s="1">
        <v>18.093947177561905</v>
      </c>
      <c r="C40" s="1">
        <v>-0.59394717756190474</v>
      </c>
      <c r="E40" s="1">
        <v>3.9267015706806285</v>
      </c>
      <c r="F40" s="1">
        <v>14</v>
      </c>
    </row>
    <row r="41" spans="1:6" x14ac:dyDescent="0.2">
      <c r="A41" s="1">
        <v>9</v>
      </c>
      <c r="B41" s="1">
        <v>16.950037702525254</v>
      </c>
      <c r="C41" s="1">
        <v>0.54996229747474601</v>
      </c>
      <c r="E41" s="1">
        <v>4.4502617801047117</v>
      </c>
      <c r="F41" s="1">
        <v>14.5</v>
      </c>
    </row>
    <row r="42" spans="1:6" x14ac:dyDescent="0.2">
      <c r="A42" s="1">
        <v>10</v>
      </c>
      <c r="B42" s="1">
        <v>17.286213742301545</v>
      </c>
      <c r="C42" s="1">
        <v>0.21378625769845527</v>
      </c>
      <c r="E42" s="1">
        <v>4.9738219895287958</v>
      </c>
      <c r="F42" s="1">
        <v>14.5</v>
      </c>
    </row>
    <row r="43" spans="1:6" x14ac:dyDescent="0.2">
      <c r="A43" s="1">
        <v>11</v>
      </c>
      <c r="B43" s="1">
        <v>16.859186841571713</v>
      </c>
      <c r="C43" s="1">
        <v>0.14081315842828701</v>
      </c>
      <c r="E43" s="1">
        <v>5.4973821989528791</v>
      </c>
      <c r="F43" s="1">
        <v>14.5</v>
      </c>
    </row>
    <row r="44" spans="1:6" x14ac:dyDescent="0.2">
      <c r="A44" s="1">
        <v>12</v>
      </c>
      <c r="B44" s="1">
        <v>16.593494241400485</v>
      </c>
      <c r="C44" s="1">
        <v>0.40650575859951488</v>
      </c>
      <c r="E44" s="1">
        <v>6.0209424083769632</v>
      </c>
      <c r="F44" s="1">
        <v>14.5</v>
      </c>
    </row>
    <row r="45" spans="1:6" x14ac:dyDescent="0.2">
      <c r="A45" s="1">
        <v>13</v>
      </c>
      <c r="B45" s="1">
        <v>16.612164593153899</v>
      </c>
      <c r="C45" s="1">
        <v>0.38783540684610074</v>
      </c>
      <c r="E45" s="1">
        <v>6.5445026178010473</v>
      </c>
      <c r="F45" s="1">
        <v>14.5</v>
      </c>
    </row>
    <row r="46" spans="1:6" x14ac:dyDescent="0.2">
      <c r="A46" s="1">
        <v>14</v>
      </c>
      <c r="B46" s="1">
        <v>17.163159386309299</v>
      </c>
      <c r="C46" s="1">
        <v>-0.16315938630929949</v>
      </c>
      <c r="E46" s="1">
        <v>7.0680628272251305</v>
      </c>
      <c r="F46" s="1">
        <v>14.5</v>
      </c>
    </row>
    <row r="47" spans="1:6" x14ac:dyDescent="0.2">
      <c r="A47" s="1">
        <v>15</v>
      </c>
      <c r="B47" s="1">
        <v>16.658840472537431</v>
      </c>
      <c r="C47" s="1">
        <v>0.34115952746256895</v>
      </c>
      <c r="E47" s="1">
        <v>7.5916230366492146</v>
      </c>
      <c r="F47" s="1">
        <v>14.5</v>
      </c>
    </row>
    <row r="48" spans="1:6" x14ac:dyDescent="0.2">
      <c r="A48" s="1">
        <v>16</v>
      </c>
      <c r="B48" s="1">
        <v>16.677510824290842</v>
      </c>
      <c r="C48" s="1">
        <v>0.32248917570915836</v>
      </c>
      <c r="E48" s="1">
        <v>8.1151832460732987</v>
      </c>
      <c r="F48" s="1">
        <v>14.5</v>
      </c>
    </row>
    <row r="49" spans="1:6" x14ac:dyDescent="0.2">
      <c r="A49" s="1">
        <v>17</v>
      </c>
      <c r="B49" s="1">
        <v>16.94834063293019</v>
      </c>
      <c r="C49" s="1">
        <v>5.1659367069810003E-2</v>
      </c>
      <c r="E49" s="1">
        <v>8.6387434554973819</v>
      </c>
      <c r="F49" s="1">
        <v>14.5</v>
      </c>
    </row>
    <row r="50" spans="1:6" x14ac:dyDescent="0.2">
      <c r="A50" s="1">
        <v>18</v>
      </c>
      <c r="B50" s="1">
        <v>16.229212439583677</v>
      </c>
      <c r="C50" s="1">
        <v>0.77078756041632346</v>
      </c>
      <c r="E50" s="1">
        <v>9.1623036649214651</v>
      </c>
      <c r="F50" s="1">
        <v>15</v>
      </c>
    </row>
    <row r="51" spans="1:6" x14ac:dyDescent="0.2">
      <c r="A51" s="1">
        <v>19</v>
      </c>
      <c r="B51" s="1">
        <v>17.399298631923397</v>
      </c>
      <c r="C51" s="1">
        <v>-0.3992986319233971</v>
      </c>
      <c r="E51" s="1">
        <v>9.6858638743455501</v>
      </c>
      <c r="F51" s="1">
        <v>15</v>
      </c>
    </row>
    <row r="52" spans="1:6" x14ac:dyDescent="0.2">
      <c r="A52" s="1">
        <v>20</v>
      </c>
      <c r="B52" s="1">
        <v>16.823117496051012</v>
      </c>
      <c r="C52" s="1">
        <v>0.1768825039489883</v>
      </c>
      <c r="E52" s="1">
        <v>10.209424083769633</v>
      </c>
      <c r="F52" s="1">
        <v>15</v>
      </c>
    </row>
    <row r="53" spans="1:6" x14ac:dyDescent="0.2">
      <c r="A53" s="1">
        <v>21</v>
      </c>
      <c r="B53" s="1">
        <v>16.841787847804419</v>
      </c>
      <c r="C53" s="1">
        <v>0.15821215219558127</v>
      </c>
      <c r="E53" s="1">
        <v>10.732984293193716</v>
      </c>
      <c r="F53" s="1">
        <v>15</v>
      </c>
    </row>
    <row r="54" spans="1:6" x14ac:dyDescent="0.2">
      <c r="A54" s="1">
        <v>22</v>
      </c>
      <c r="B54" s="1">
        <v>16.589628390918485</v>
      </c>
      <c r="C54" s="1">
        <v>0.41037160908151549</v>
      </c>
      <c r="E54" s="1">
        <v>11.256544502617801</v>
      </c>
      <c r="F54" s="1">
        <v>15</v>
      </c>
    </row>
    <row r="55" spans="1:6" x14ac:dyDescent="0.2">
      <c r="A55" s="1">
        <v>23</v>
      </c>
      <c r="B55" s="1">
        <v>16.344915353378827</v>
      </c>
      <c r="C55" s="1">
        <v>0.65508464662117305</v>
      </c>
      <c r="E55" s="1">
        <v>11.780104712041885</v>
      </c>
      <c r="F55" s="1">
        <v>15</v>
      </c>
    </row>
    <row r="56" spans="1:6" x14ac:dyDescent="0.2">
      <c r="A56" s="1">
        <v>24</v>
      </c>
      <c r="B56" s="1">
        <v>16.615745162018175</v>
      </c>
      <c r="C56" s="1">
        <v>0.38425483798182469</v>
      </c>
      <c r="E56" s="1">
        <v>12.303664921465968</v>
      </c>
      <c r="F56" s="1">
        <v>15</v>
      </c>
    </row>
    <row r="57" spans="1:6" x14ac:dyDescent="0.2">
      <c r="A57" s="1">
        <v>25</v>
      </c>
      <c r="B57" s="1">
        <v>16.363585705132238</v>
      </c>
      <c r="C57" s="1">
        <v>0.63641429486776246</v>
      </c>
      <c r="E57" s="1">
        <v>12.827225130890053</v>
      </c>
      <c r="F57" s="1">
        <v>15</v>
      </c>
    </row>
    <row r="58" spans="1:6" x14ac:dyDescent="0.2">
      <c r="A58" s="1">
        <v>26</v>
      </c>
      <c r="B58" s="1">
        <v>16.111426248246303</v>
      </c>
      <c r="C58" s="1">
        <v>0.88857375175369668</v>
      </c>
      <c r="E58" s="1">
        <v>13.350785340314136</v>
      </c>
      <c r="F58" s="1">
        <v>15</v>
      </c>
    </row>
    <row r="59" spans="1:6" x14ac:dyDescent="0.2">
      <c r="A59" s="1">
        <v>27</v>
      </c>
      <c r="B59" s="1">
        <v>16.32415483029575</v>
      </c>
      <c r="C59" s="1">
        <v>0.67584516970424957</v>
      </c>
      <c r="E59" s="1">
        <v>13.874345549738219</v>
      </c>
      <c r="F59" s="1">
        <v>15</v>
      </c>
    </row>
    <row r="60" spans="1:6" x14ac:dyDescent="0.2">
      <c r="A60" s="1">
        <v>28</v>
      </c>
      <c r="B60" s="1">
        <v>16.352160357925868</v>
      </c>
      <c r="C60" s="1">
        <v>0.64783964207413192</v>
      </c>
      <c r="E60" s="1">
        <v>14.397905759162303</v>
      </c>
      <c r="F60" s="1">
        <v>15</v>
      </c>
    </row>
    <row r="61" spans="1:6" x14ac:dyDescent="0.2">
      <c r="A61" s="1">
        <v>29</v>
      </c>
      <c r="B61" s="1">
        <v>17.05904342987661</v>
      </c>
      <c r="C61" s="1">
        <v>-5.9043429876609821E-2</v>
      </c>
      <c r="E61" s="1">
        <v>14.921465968586388</v>
      </c>
      <c r="F61" s="1">
        <v>15</v>
      </c>
    </row>
    <row r="62" spans="1:6" x14ac:dyDescent="0.2">
      <c r="A62" s="1">
        <v>30</v>
      </c>
      <c r="B62" s="1">
        <v>16.494378401816526</v>
      </c>
      <c r="C62" s="1">
        <v>0.50562159818347396</v>
      </c>
      <c r="E62" s="1">
        <v>15.445026178010471</v>
      </c>
      <c r="F62" s="1">
        <v>15</v>
      </c>
    </row>
    <row r="63" spans="1:6" x14ac:dyDescent="0.2">
      <c r="A63" s="1">
        <v>31</v>
      </c>
      <c r="B63" s="1">
        <v>16.795102494616422</v>
      </c>
      <c r="C63" s="1">
        <v>0.20489750538357754</v>
      </c>
      <c r="E63" s="1">
        <v>15.968586387434554</v>
      </c>
      <c r="F63" s="1">
        <v>15</v>
      </c>
    </row>
    <row r="64" spans="1:6" x14ac:dyDescent="0.2">
      <c r="A64" s="1">
        <v>32</v>
      </c>
      <c r="B64" s="1">
        <v>16.503713577693233</v>
      </c>
      <c r="C64" s="1">
        <v>0.49628642230676689</v>
      </c>
      <c r="E64" s="1">
        <v>16.492146596858639</v>
      </c>
      <c r="F64" s="1">
        <v>15</v>
      </c>
    </row>
    <row r="65" spans="1:6" x14ac:dyDescent="0.2">
      <c r="A65" s="1">
        <v>33</v>
      </c>
      <c r="B65" s="1">
        <v>16.494378401816526</v>
      </c>
      <c r="C65" s="1">
        <v>0.50562159818347396</v>
      </c>
      <c r="E65" s="1">
        <v>17.015706806282722</v>
      </c>
      <c r="F65" s="1">
        <v>15</v>
      </c>
    </row>
    <row r="66" spans="1:6" x14ac:dyDescent="0.2">
      <c r="A66" s="1">
        <v>34</v>
      </c>
      <c r="B66" s="1">
        <v>16.503713577693233</v>
      </c>
      <c r="C66" s="1">
        <v>0.49628642230676689</v>
      </c>
      <c r="E66" s="1">
        <v>17.539267015706805</v>
      </c>
      <c r="F66" s="1">
        <v>15</v>
      </c>
    </row>
    <row r="67" spans="1:6" x14ac:dyDescent="0.2">
      <c r="A67" s="1">
        <v>35</v>
      </c>
      <c r="B67" s="1">
        <v>16.98436202286296</v>
      </c>
      <c r="C67" s="1">
        <v>1.5637977137039627E-2</v>
      </c>
      <c r="E67" s="1">
        <v>18.062827225130889</v>
      </c>
      <c r="F67" s="1">
        <v>15</v>
      </c>
    </row>
    <row r="68" spans="1:6" x14ac:dyDescent="0.2">
      <c r="A68" s="1">
        <v>36</v>
      </c>
      <c r="B68" s="1">
        <v>16.769543269483851</v>
      </c>
      <c r="C68" s="1">
        <v>0.23045673051614912</v>
      </c>
      <c r="E68" s="1">
        <v>18.586387434554972</v>
      </c>
      <c r="F68" s="1">
        <v>15</v>
      </c>
    </row>
    <row r="69" spans="1:6" x14ac:dyDescent="0.2">
      <c r="A69" s="1">
        <v>37</v>
      </c>
      <c r="B69" s="1">
        <v>17.087048957506731</v>
      </c>
      <c r="C69" s="1">
        <v>-8.7048957506731028E-2</v>
      </c>
      <c r="E69" s="1">
        <v>19.109947643979059</v>
      </c>
      <c r="F69" s="1">
        <v>15</v>
      </c>
    </row>
    <row r="70" spans="1:6" x14ac:dyDescent="0.2">
      <c r="A70" s="1">
        <v>38</v>
      </c>
      <c r="B70" s="1">
        <v>15.669760021971646</v>
      </c>
      <c r="C70" s="1">
        <v>1.330239978028354</v>
      </c>
      <c r="E70" s="1">
        <v>19.633507853403142</v>
      </c>
      <c r="F70" s="1">
        <v>15.5</v>
      </c>
    </row>
    <row r="71" spans="1:6" x14ac:dyDescent="0.2">
      <c r="A71" s="1">
        <v>39</v>
      </c>
      <c r="B71" s="1">
        <v>16.465155608220854</v>
      </c>
      <c r="C71" s="1">
        <v>0.53484439177914567</v>
      </c>
      <c r="E71" s="1">
        <v>20.157068062827225</v>
      </c>
      <c r="F71" s="1">
        <v>15.5</v>
      </c>
    </row>
    <row r="72" spans="1:6" x14ac:dyDescent="0.2">
      <c r="A72" s="1">
        <v>40</v>
      </c>
      <c r="B72" s="1">
        <v>16.493161135850976</v>
      </c>
      <c r="C72" s="1">
        <v>0.50683886414902446</v>
      </c>
      <c r="E72" s="1">
        <v>20.680628272251308</v>
      </c>
      <c r="F72" s="1">
        <v>15.5</v>
      </c>
    </row>
    <row r="73" spans="1:6" x14ac:dyDescent="0.2">
      <c r="A73" s="1">
        <v>41</v>
      </c>
      <c r="B73" s="1">
        <v>16.996713581908786</v>
      </c>
      <c r="C73" s="1">
        <v>3.286418091214216E-3</v>
      </c>
      <c r="E73" s="1">
        <v>21.204188481675391</v>
      </c>
      <c r="F73" s="1">
        <v>15.5</v>
      </c>
    </row>
    <row r="74" spans="1:6" x14ac:dyDescent="0.2">
      <c r="A74" s="1">
        <v>42</v>
      </c>
      <c r="B74" s="1">
        <v>17.006048757785493</v>
      </c>
      <c r="C74" s="1">
        <v>-6.0487577854928531E-3</v>
      </c>
      <c r="E74" s="1">
        <v>21.727748691099475</v>
      </c>
      <c r="F74" s="1">
        <v>15.5</v>
      </c>
    </row>
    <row r="75" spans="1:6" x14ac:dyDescent="0.2">
      <c r="A75" s="1">
        <v>43</v>
      </c>
      <c r="B75" s="1">
        <v>17.052724637169025</v>
      </c>
      <c r="C75" s="1">
        <v>-5.2724637169024646E-2</v>
      </c>
      <c r="E75" s="1">
        <v>22.251308900523561</v>
      </c>
      <c r="F75" s="1">
        <v>15.5</v>
      </c>
    </row>
    <row r="76" spans="1:6" x14ac:dyDescent="0.2">
      <c r="A76" s="1">
        <v>44</v>
      </c>
      <c r="B76" s="1">
        <v>16.080100211001483</v>
      </c>
      <c r="C76" s="1">
        <v>0.41989978899851721</v>
      </c>
      <c r="E76" s="1">
        <v>22.774869109947645</v>
      </c>
      <c r="F76" s="1">
        <v>15.5</v>
      </c>
    </row>
    <row r="77" spans="1:6" x14ac:dyDescent="0.2">
      <c r="A77" s="1">
        <v>45</v>
      </c>
      <c r="B77" s="1">
        <v>17.40598366731853</v>
      </c>
      <c r="C77" s="1">
        <v>-0.90598366731853019</v>
      </c>
      <c r="E77" s="1">
        <v>23.298429319371728</v>
      </c>
      <c r="F77" s="1">
        <v>15.5</v>
      </c>
    </row>
    <row r="78" spans="1:6" x14ac:dyDescent="0.2">
      <c r="A78" s="1">
        <v>46</v>
      </c>
      <c r="B78" s="1">
        <v>16.012817174119984</v>
      </c>
      <c r="C78" s="1">
        <v>0.48718282588001571</v>
      </c>
      <c r="E78" s="1">
        <v>23.821989528795811</v>
      </c>
      <c r="F78" s="1">
        <v>15.5</v>
      </c>
    </row>
    <row r="79" spans="1:6" x14ac:dyDescent="0.2">
      <c r="A79" s="1">
        <v>47</v>
      </c>
      <c r="B79" s="1">
        <v>16.545141615521977</v>
      </c>
      <c r="C79" s="1">
        <v>-4.5141615521977485E-2</v>
      </c>
      <c r="E79" s="1">
        <v>24.345549738219894</v>
      </c>
      <c r="F79" s="1">
        <v>15.5</v>
      </c>
    </row>
    <row r="80" spans="1:6" x14ac:dyDescent="0.2">
      <c r="A80" s="1">
        <v>48</v>
      </c>
      <c r="B80" s="1">
        <v>15.939712279190912</v>
      </c>
      <c r="C80" s="1">
        <v>0.56028772080908773</v>
      </c>
      <c r="E80" s="1">
        <v>24.869109947643977</v>
      </c>
      <c r="F80" s="1">
        <v>15.5</v>
      </c>
    </row>
    <row r="81" spans="1:6" x14ac:dyDescent="0.2">
      <c r="A81" s="1">
        <v>49</v>
      </c>
      <c r="B81" s="1">
        <v>16.210542087830262</v>
      </c>
      <c r="C81" s="1">
        <v>0.2894579121697376</v>
      </c>
      <c r="E81" s="1">
        <v>25.392670157068064</v>
      </c>
      <c r="F81" s="1">
        <v>15.5</v>
      </c>
    </row>
    <row r="82" spans="1:6" x14ac:dyDescent="0.2">
      <c r="A82" s="1">
        <v>50</v>
      </c>
      <c r="B82" s="1">
        <v>16.219877263706969</v>
      </c>
      <c r="C82" s="1">
        <v>0.28012273629303053</v>
      </c>
      <c r="E82" s="1">
        <v>25.916230366492147</v>
      </c>
      <c r="F82" s="1">
        <v>15.5</v>
      </c>
    </row>
    <row r="83" spans="1:6" x14ac:dyDescent="0.2">
      <c r="A83" s="1">
        <v>51</v>
      </c>
      <c r="B83" s="1">
        <v>16.238547615460377</v>
      </c>
      <c r="C83" s="1">
        <v>0.26145238453962349</v>
      </c>
      <c r="E83" s="1">
        <v>26.439790575916231</v>
      </c>
      <c r="F83" s="1">
        <v>15.5</v>
      </c>
    </row>
    <row r="84" spans="1:6" x14ac:dyDescent="0.2">
      <c r="A84" s="1">
        <v>52</v>
      </c>
      <c r="B84" s="1">
        <v>17.041701865501722</v>
      </c>
      <c r="C84" s="1">
        <v>-0.54170186550172161</v>
      </c>
      <c r="E84" s="1">
        <v>26.963350785340314</v>
      </c>
      <c r="F84" s="1">
        <v>15.5</v>
      </c>
    </row>
    <row r="85" spans="1:6" x14ac:dyDescent="0.2">
      <c r="A85" s="1">
        <v>53</v>
      </c>
      <c r="B85" s="1">
        <v>16.022560947082884</v>
      </c>
      <c r="C85" s="1">
        <v>0.47743905291711641</v>
      </c>
      <c r="E85" s="1">
        <v>27.486910994764397</v>
      </c>
      <c r="F85" s="1">
        <v>15.5</v>
      </c>
    </row>
    <row r="86" spans="1:6" x14ac:dyDescent="0.2">
      <c r="A86" s="1">
        <v>54</v>
      </c>
      <c r="B86" s="1">
        <v>17.018292757902195</v>
      </c>
      <c r="C86" s="1">
        <v>-0.51829275790219498</v>
      </c>
      <c r="E86" s="1">
        <v>28.01047120418848</v>
      </c>
      <c r="F86" s="1">
        <v>15.5</v>
      </c>
    </row>
    <row r="87" spans="1:6" x14ac:dyDescent="0.2">
      <c r="A87" s="1">
        <v>55</v>
      </c>
      <c r="B87" s="1">
        <v>16.53458100162829</v>
      </c>
      <c r="C87" s="1">
        <v>-3.4581001628289698E-2</v>
      </c>
      <c r="E87" s="1">
        <v>28.534031413612563</v>
      </c>
      <c r="F87" s="1">
        <v>15.5</v>
      </c>
    </row>
    <row r="88" spans="1:6" x14ac:dyDescent="0.2">
      <c r="A88" s="1">
        <v>56</v>
      </c>
      <c r="B88" s="1">
        <v>16.553251353381704</v>
      </c>
      <c r="C88" s="1">
        <v>-5.3251353381703836E-2</v>
      </c>
      <c r="E88" s="1">
        <v>29.05759162303665</v>
      </c>
      <c r="F88" s="1">
        <v>15.5</v>
      </c>
    </row>
    <row r="89" spans="1:6" x14ac:dyDescent="0.2">
      <c r="A89" s="1">
        <v>57</v>
      </c>
      <c r="B89" s="1">
        <v>16.411537494931665</v>
      </c>
      <c r="C89" s="1">
        <v>8.8462505068335417E-2</v>
      </c>
      <c r="E89" s="1">
        <v>29.581151832460733</v>
      </c>
      <c r="F89" s="1">
        <v>15.5</v>
      </c>
    </row>
    <row r="90" spans="1:6" x14ac:dyDescent="0.2">
      <c r="A90" s="1">
        <v>58</v>
      </c>
      <c r="B90" s="1">
        <v>16.420872670808372</v>
      </c>
      <c r="C90" s="1">
        <v>7.9127329191628348E-2</v>
      </c>
      <c r="E90" s="1">
        <v>30.104712041884817</v>
      </c>
      <c r="F90" s="1">
        <v>15.5</v>
      </c>
    </row>
    <row r="91" spans="1:6" x14ac:dyDescent="0.2">
      <c r="A91" s="1">
        <v>59</v>
      </c>
      <c r="B91" s="1">
        <v>16.224733742987141</v>
      </c>
      <c r="C91" s="1">
        <v>0.27526625701285923</v>
      </c>
      <c r="E91" s="1">
        <v>30.6282722513089</v>
      </c>
      <c r="F91" s="1">
        <v>15.5</v>
      </c>
    </row>
    <row r="92" spans="1:6" x14ac:dyDescent="0.2">
      <c r="A92" s="1">
        <v>60</v>
      </c>
      <c r="B92" s="1">
        <v>16.34099172566615</v>
      </c>
      <c r="C92" s="1">
        <v>0.1590082743338499</v>
      </c>
      <c r="E92" s="1">
        <v>31.151832460732983</v>
      </c>
      <c r="F92" s="1">
        <v>15.5</v>
      </c>
    </row>
    <row r="93" spans="1:6" x14ac:dyDescent="0.2">
      <c r="A93" s="1">
        <v>61</v>
      </c>
      <c r="B93" s="1">
        <v>16.737414692861208</v>
      </c>
      <c r="C93" s="1">
        <v>-0.23741469286120775</v>
      </c>
      <c r="E93" s="1">
        <v>31.675392670157066</v>
      </c>
      <c r="F93" s="1">
        <v>15.5</v>
      </c>
    </row>
    <row r="94" spans="1:6" x14ac:dyDescent="0.2">
      <c r="A94" s="1">
        <v>62</v>
      </c>
      <c r="B94" s="1">
        <v>15.718526072684842</v>
      </c>
      <c r="C94" s="1">
        <v>0.78147392731515808</v>
      </c>
      <c r="E94" s="1">
        <v>32.198952879581157</v>
      </c>
      <c r="F94" s="1">
        <v>15.5</v>
      </c>
    </row>
    <row r="95" spans="1:6" x14ac:dyDescent="0.2">
      <c r="A95" s="1">
        <v>63</v>
      </c>
      <c r="B95" s="1">
        <v>15.727861248561545</v>
      </c>
      <c r="C95" s="1">
        <v>0.77213875143845456</v>
      </c>
      <c r="E95" s="1">
        <v>32.72251308900524</v>
      </c>
      <c r="F95" s="1">
        <v>15.5</v>
      </c>
    </row>
    <row r="96" spans="1:6" x14ac:dyDescent="0.2">
      <c r="A96" s="1">
        <v>64</v>
      </c>
      <c r="B96" s="1">
        <v>16.741537741853733</v>
      </c>
      <c r="C96" s="1">
        <v>-0.24153774185373322</v>
      </c>
      <c r="E96" s="1">
        <v>33.246073298429323</v>
      </c>
      <c r="F96" s="1">
        <v>15.5</v>
      </c>
    </row>
    <row r="97" spans="1:6" x14ac:dyDescent="0.2">
      <c r="A97" s="1">
        <v>65</v>
      </c>
      <c r="B97" s="1">
        <v>16.503713577693233</v>
      </c>
      <c r="C97" s="1">
        <v>-3.7135776932331055E-3</v>
      </c>
      <c r="E97" s="1">
        <v>33.769633507853406</v>
      </c>
      <c r="F97" s="1">
        <v>15.5</v>
      </c>
    </row>
    <row r="98" spans="1:6" x14ac:dyDescent="0.2">
      <c r="A98" s="1">
        <v>66</v>
      </c>
      <c r="B98" s="1">
        <v>16.51304875356994</v>
      </c>
      <c r="C98" s="1">
        <v>-1.3048753569940175E-2</v>
      </c>
      <c r="E98" s="1">
        <v>34.293193717277489</v>
      </c>
      <c r="F98" s="1">
        <v>15.5</v>
      </c>
    </row>
    <row r="99" spans="1:6" x14ac:dyDescent="0.2">
      <c r="A99" s="1">
        <v>67</v>
      </c>
      <c r="B99" s="1">
        <v>16.503713577693233</v>
      </c>
      <c r="C99" s="1">
        <v>-3.7135776932331055E-3</v>
      </c>
      <c r="E99" s="1">
        <v>34.816753926701573</v>
      </c>
      <c r="F99" s="1">
        <v>15.5</v>
      </c>
    </row>
    <row r="100" spans="1:6" x14ac:dyDescent="0.2">
      <c r="A100" s="1">
        <v>68</v>
      </c>
      <c r="B100" s="1">
        <v>16.531719105323351</v>
      </c>
      <c r="C100" s="1">
        <v>-3.171910532335076E-2</v>
      </c>
      <c r="E100" s="1">
        <v>35.340314136125656</v>
      </c>
      <c r="F100" s="1">
        <v>15.5</v>
      </c>
    </row>
    <row r="101" spans="1:6" x14ac:dyDescent="0.2">
      <c r="A101" s="1">
        <v>69</v>
      </c>
      <c r="B101" s="1">
        <v>16.251554120807299</v>
      </c>
      <c r="C101" s="1">
        <v>0.24844587919270111</v>
      </c>
      <c r="E101" s="1">
        <v>35.863874345549739</v>
      </c>
      <c r="F101" s="1">
        <v>15.5</v>
      </c>
    </row>
    <row r="102" spans="1:6" x14ac:dyDescent="0.2">
      <c r="A102" s="1">
        <v>70</v>
      </c>
      <c r="B102" s="1">
        <v>16.541054281200058</v>
      </c>
      <c r="C102" s="1">
        <v>-4.1054281200057829E-2</v>
      </c>
      <c r="E102" s="1">
        <v>36.387434554973822</v>
      </c>
      <c r="F102" s="1">
        <v>15.5</v>
      </c>
    </row>
    <row r="103" spans="1:6" x14ac:dyDescent="0.2">
      <c r="A103" s="1">
        <v>71</v>
      </c>
      <c r="B103" s="1">
        <v>15.969208204355645</v>
      </c>
      <c r="C103" s="1">
        <v>0.53079179564435464</v>
      </c>
      <c r="E103" s="1">
        <v>36.910994764397905</v>
      </c>
      <c r="F103" s="1">
        <v>15.5</v>
      </c>
    </row>
    <row r="104" spans="1:6" x14ac:dyDescent="0.2">
      <c r="A104" s="1">
        <v>72</v>
      </c>
      <c r="B104" s="1">
        <v>16.184990623704799</v>
      </c>
      <c r="C104" s="1">
        <v>0.31500937629520109</v>
      </c>
      <c r="E104" s="1">
        <v>37.434554973821996</v>
      </c>
      <c r="F104" s="1">
        <v>15.5</v>
      </c>
    </row>
    <row r="105" spans="1:6" x14ac:dyDescent="0.2">
      <c r="A105" s="1">
        <v>73</v>
      </c>
      <c r="B105" s="1">
        <v>16.252489806451219</v>
      </c>
      <c r="C105" s="1">
        <v>0.24751019354878068</v>
      </c>
      <c r="E105" s="1">
        <v>37.958115183246079</v>
      </c>
      <c r="F105" s="1">
        <v>15.5</v>
      </c>
    </row>
    <row r="106" spans="1:6" x14ac:dyDescent="0.2">
      <c r="A106" s="1">
        <v>74</v>
      </c>
      <c r="B106" s="1">
        <v>16.922032174895136</v>
      </c>
      <c r="C106" s="1">
        <v>-0.42203217489513634</v>
      </c>
      <c r="E106" s="1">
        <v>38.481675392670162</v>
      </c>
      <c r="F106" s="1">
        <v>15.5</v>
      </c>
    </row>
    <row r="107" spans="1:6" x14ac:dyDescent="0.2">
      <c r="A107" s="1">
        <v>75</v>
      </c>
      <c r="B107" s="1">
        <v>16.219535326137635</v>
      </c>
      <c r="C107" s="1">
        <v>0.28046467386236529</v>
      </c>
      <c r="E107" s="1">
        <v>39.005235602094245</v>
      </c>
      <c r="F107" s="1">
        <v>15.5</v>
      </c>
    </row>
    <row r="108" spans="1:6" x14ac:dyDescent="0.2">
      <c r="A108" s="1">
        <v>76</v>
      </c>
      <c r="B108" s="1">
        <v>15.459076906340663</v>
      </c>
      <c r="C108" s="1">
        <v>0.54092309365933744</v>
      </c>
      <c r="E108" s="1">
        <v>39.528795811518329</v>
      </c>
      <c r="F108" s="1">
        <v>15.5</v>
      </c>
    </row>
    <row r="109" spans="1:6" x14ac:dyDescent="0.2">
      <c r="A109" s="1">
        <v>77</v>
      </c>
      <c r="B109" s="1">
        <v>15.78178213249212</v>
      </c>
      <c r="C109" s="1">
        <v>0.21821786750787986</v>
      </c>
      <c r="E109" s="1">
        <v>40.052356020942412</v>
      </c>
      <c r="F109" s="1">
        <v>15.5</v>
      </c>
    </row>
    <row r="110" spans="1:6" x14ac:dyDescent="0.2">
      <c r="A110" s="1">
        <v>78</v>
      </c>
      <c r="B110" s="1">
        <v>15.977930534117819</v>
      </c>
      <c r="C110" s="1">
        <v>2.206946588218095E-2</v>
      </c>
      <c r="E110" s="1">
        <v>40.575916230366495</v>
      </c>
      <c r="F110" s="1">
        <v>15.5</v>
      </c>
    </row>
    <row r="111" spans="1:6" x14ac:dyDescent="0.2">
      <c r="A111" s="1">
        <v>79</v>
      </c>
      <c r="B111" s="1">
        <v>15.711236363226602</v>
      </c>
      <c r="C111" s="1">
        <v>0.28876363677339789</v>
      </c>
      <c r="E111" s="1">
        <v>41.099476439790578</v>
      </c>
      <c r="F111" s="1">
        <v>15.5</v>
      </c>
    </row>
    <row r="112" spans="1:6" x14ac:dyDescent="0.2">
      <c r="A112" s="1">
        <v>80</v>
      </c>
      <c r="B112" s="1">
        <v>15.482429538462551</v>
      </c>
      <c r="C112" s="1">
        <v>0.51757046153744923</v>
      </c>
      <c r="E112" s="1">
        <v>41.623036649214662</v>
      </c>
      <c r="F112" s="1">
        <v>16</v>
      </c>
    </row>
    <row r="113" spans="1:6" x14ac:dyDescent="0.2">
      <c r="A113" s="1">
        <v>81</v>
      </c>
      <c r="B113" s="1">
        <v>16.033424331617955</v>
      </c>
      <c r="C113" s="1">
        <v>-3.342433161795455E-2</v>
      </c>
      <c r="E113" s="1">
        <v>42.146596858638745</v>
      </c>
      <c r="F113" s="1">
        <v>16</v>
      </c>
    </row>
    <row r="114" spans="1:6" x14ac:dyDescent="0.2">
      <c r="A114" s="1">
        <v>82</v>
      </c>
      <c r="B114" s="1">
        <v>16.061429859248072</v>
      </c>
      <c r="C114" s="1">
        <v>-6.1429859248072205E-2</v>
      </c>
      <c r="E114" s="1">
        <v>42.670157068062828</v>
      </c>
      <c r="F114" s="1">
        <v>16</v>
      </c>
    </row>
    <row r="115" spans="1:6" x14ac:dyDescent="0.2">
      <c r="A115" s="1">
        <v>83</v>
      </c>
      <c r="B115" s="1">
        <v>15.827940754115549</v>
      </c>
      <c r="C115" s="1">
        <v>0.17205924588445143</v>
      </c>
      <c r="E115" s="1">
        <v>43.193717277486911</v>
      </c>
      <c r="F115" s="1">
        <v>16</v>
      </c>
    </row>
    <row r="116" spans="1:6" x14ac:dyDescent="0.2">
      <c r="A116" s="1">
        <v>84</v>
      </c>
      <c r="B116" s="1">
        <v>16.098770562754897</v>
      </c>
      <c r="C116" s="1">
        <v>-9.8770562754896929E-2</v>
      </c>
      <c r="E116" s="1">
        <v>43.717277486910994</v>
      </c>
      <c r="F116" s="1">
        <v>16</v>
      </c>
    </row>
    <row r="117" spans="1:6" x14ac:dyDescent="0.2">
      <c r="A117" s="1">
        <v>85</v>
      </c>
      <c r="B117" s="1">
        <v>15.845647439898919</v>
      </c>
      <c r="C117" s="1">
        <v>0.15435256010108134</v>
      </c>
      <c r="E117" s="1">
        <v>44.240837696335085</v>
      </c>
      <c r="F117" s="1">
        <v>16</v>
      </c>
    </row>
    <row r="118" spans="1:6" x14ac:dyDescent="0.2">
      <c r="A118" s="1">
        <v>86</v>
      </c>
      <c r="B118" s="1">
        <v>15.854982615775626</v>
      </c>
      <c r="C118" s="1">
        <v>0.14501738422437427</v>
      </c>
      <c r="E118" s="1">
        <v>44.764397905759168</v>
      </c>
      <c r="F118" s="1">
        <v>16</v>
      </c>
    </row>
    <row r="119" spans="1:6" x14ac:dyDescent="0.2">
      <c r="A119" s="1">
        <v>87</v>
      </c>
      <c r="B119" s="1">
        <v>16.125812424414971</v>
      </c>
      <c r="C119" s="1">
        <v>-0.12581242441497054</v>
      </c>
      <c r="E119" s="1">
        <v>45.287958115183251</v>
      </c>
      <c r="F119" s="1">
        <v>16</v>
      </c>
    </row>
    <row r="120" spans="1:6" x14ac:dyDescent="0.2">
      <c r="A120" s="1">
        <v>88</v>
      </c>
      <c r="B120" s="1">
        <v>15.967104960706498</v>
      </c>
      <c r="C120" s="1">
        <v>3.2895039293501682E-2</v>
      </c>
      <c r="E120" s="1">
        <v>45.811518324607334</v>
      </c>
      <c r="F120" s="1">
        <v>16</v>
      </c>
    </row>
    <row r="121" spans="1:6" x14ac:dyDescent="0.2">
      <c r="A121" s="1">
        <v>89</v>
      </c>
      <c r="B121" s="1">
        <v>16.191871736076848</v>
      </c>
      <c r="C121" s="1">
        <v>-0.19187173607684826</v>
      </c>
      <c r="E121" s="1">
        <v>46.335078534031418</v>
      </c>
      <c r="F121" s="1">
        <v>16</v>
      </c>
    </row>
    <row r="122" spans="1:6" x14ac:dyDescent="0.2">
      <c r="A122" s="1">
        <v>90</v>
      </c>
      <c r="B122" s="1">
        <v>15.653179841547896</v>
      </c>
      <c r="C122" s="1">
        <v>0.34682015845210401</v>
      </c>
      <c r="E122" s="1">
        <v>46.858638743455501</v>
      </c>
      <c r="F122" s="1">
        <v>16</v>
      </c>
    </row>
    <row r="123" spans="1:6" x14ac:dyDescent="0.2">
      <c r="A123" s="1">
        <v>91</v>
      </c>
      <c r="B123" s="1">
        <v>15.805037457901193</v>
      </c>
      <c r="C123" s="1">
        <v>0.19496254209880703</v>
      </c>
      <c r="E123" s="1">
        <v>47.382198952879584</v>
      </c>
      <c r="F123" s="1">
        <v>16</v>
      </c>
    </row>
    <row r="124" spans="1:6" x14ac:dyDescent="0.2">
      <c r="A124" s="1">
        <v>92</v>
      </c>
      <c r="B124" s="1">
        <v>15.952015177817362</v>
      </c>
      <c r="C124" s="1">
        <v>4.7984822182637998E-2</v>
      </c>
      <c r="E124" s="1">
        <v>47.905759162303667</v>
      </c>
      <c r="F124" s="1">
        <v>16</v>
      </c>
    </row>
    <row r="125" spans="1:6" x14ac:dyDescent="0.2">
      <c r="A125" s="1">
        <v>93</v>
      </c>
      <c r="B125" s="1">
        <v>15.980020705447483</v>
      </c>
      <c r="C125" s="1">
        <v>1.9979294552516791E-2</v>
      </c>
      <c r="E125" s="1">
        <v>48.42931937172775</v>
      </c>
      <c r="F125" s="1">
        <v>16</v>
      </c>
    </row>
    <row r="126" spans="1:6" x14ac:dyDescent="0.2">
      <c r="A126" s="1">
        <v>94</v>
      </c>
      <c r="B126" s="1">
        <v>16.008026233077601</v>
      </c>
      <c r="C126" s="1">
        <v>-8.0262330776008639E-3</v>
      </c>
      <c r="E126" s="1">
        <v>48.952879581151834</v>
      </c>
      <c r="F126" s="1">
        <v>16</v>
      </c>
    </row>
    <row r="127" spans="1:6" x14ac:dyDescent="0.2">
      <c r="A127" s="1">
        <v>95</v>
      </c>
      <c r="B127" s="1">
        <v>16.041231298836298</v>
      </c>
      <c r="C127" s="1">
        <v>-4.1231298836297725E-2</v>
      </c>
      <c r="E127" s="1">
        <v>49.476439790575917</v>
      </c>
      <c r="F127" s="1">
        <v>16</v>
      </c>
    </row>
    <row r="128" spans="1:6" x14ac:dyDescent="0.2">
      <c r="A128" s="1">
        <v>96</v>
      </c>
      <c r="B128" s="1">
        <v>16.050566474713001</v>
      </c>
      <c r="C128" s="1">
        <v>-5.0566474713001242E-2</v>
      </c>
      <c r="E128" s="1">
        <v>50</v>
      </c>
      <c r="F128" s="1">
        <v>16</v>
      </c>
    </row>
    <row r="129" spans="1:6" x14ac:dyDescent="0.2">
      <c r="A129" s="1">
        <v>97</v>
      </c>
      <c r="B129" s="1">
        <v>16.562586529258411</v>
      </c>
      <c r="C129" s="1">
        <v>-0.56258652925841091</v>
      </c>
      <c r="E129" s="1">
        <v>50.52356020942409</v>
      </c>
      <c r="F129" s="1">
        <v>16</v>
      </c>
    </row>
    <row r="130" spans="1:6" x14ac:dyDescent="0.2">
      <c r="A130" s="1">
        <v>98</v>
      </c>
      <c r="B130" s="1">
        <v>16.457249708345152</v>
      </c>
      <c r="C130" s="1">
        <v>-0.45724970834515233</v>
      </c>
      <c r="E130" s="1">
        <v>51.047120418848174</v>
      </c>
      <c r="F130" s="1">
        <v>16</v>
      </c>
    </row>
    <row r="131" spans="1:6" x14ac:dyDescent="0.2">
      <c r="A131" s="1">
        <v>99</v>
      </c>
      <c r="B131" s="1">
        <v>16.205090251459218</v>
      </c>
      <c r="C131" s="1">
        <v>-0.20509025145921811</v>
      </c>
      <c r="E131" s="1">
        <v>51.570680628272257</v>
      </c>
      <c r="F131" s="1">
        <v>16</v>
      </c>
    </row>
    <row r="132" spans="1:6" x14ac:dyDescent="0.2">
      <c r="A132" s="1">
        <v>100</v>
      </c>
      <c r="B132" s="1">
        <v>15.933344826063951</v>
      </c>
      <c r="C132" s="1">
        <v>6.6655173936048584E-2</v>
      </c>
      <c r="E132" s="1">
        <v>52.09424083769634</v>
      </c>
      <c r="F132" s="1">
        <v>16</v>
      </c>
    </row>
    <row r="133" spans="1:6" x14ac:dyDescent="0.2">
      <c r="A133" s="1">
        <v>101</v>
      </c>
      <c r="B133" s="1">
        <v>15.709190896808135</v>
      </c>
      <c r="C133" s="1">
        <v>0.29080910319186515</v>
      </c>
      <c r="E133" s="1">
        <v>52.617801047120423</v>
      </c>
      <c r="F133" s="1">
        <v>16</v>
      </c>
    </row>
    <row r="134" spans="1:6" x14ac:dyDescent="0.2">
      <c r="A134" s="1">
        <v>102</v>
      </c>
      <c r="B134" s="1">
        <v>16.368997253296268</v>
      </c>
      <c r="C134" s="1">
        <v>-0.36899725329626776</v>
      </c>
      <c r="E134" s="1">
        <v>53.141361256544506</v>
      </c>
      <c r="F134" s="1">
        <v>16</v>
      </c>
    </row>
    <row r="135" spans="1:6" x14ac:dyDescent="0.2">
      <c r="A135" s="1">
        <v>103</v>
      </c>
      <c r="B135" s="1">
        <v>16.118671252793344</v>
      </c>
      <c r="C135" s="1">
        <v>-0.11867125279334445</v>
      </c>
      <c r="E135" s="1">
        <v>53.66492146596859</v>
      </c>
      <c r="F135" s="1">
        <v>16</v>
      </c>
    </row>
    <row r="136" spans="1:6" x14ac:dyDescent="0.2">
      <c r="A136" s="1">
        <v>104</v>
      </c>
      <c r="B136" s="1">
        <v>15.853465002200796</v>
      </c>
      <c r="C136" s="1">
        <v>0.14653499779920409</v>
      </c>
      <c r="E136" s="1">
        <v>54.188481675392673</v>
      </c>
      <c r="F136" s="1">
        <v>16</v>
      </c>
    </row>
    <row r="137" spans="1:6" x14ac:dyDescent="0.2">
      <c r="A137" s="1">
        <v>105</v>
      </c>
      <c r="B137" s="1">
        <v>15.746542195398497</v>
      </c>
      <c r="C137" s="1">
        <v>0.2534578046015028</v>
      </c>
      <c r="E137" s="1">
        <v>54.712041884816756</v>
      </c>
      <c r="F137" s="1">
        <v>16</v>
      </c>
    </row>
    <row r="138" spans="1:6" x14ac:dyDescent="0.2">
      <c r="A138" s="1">
        <v>106</v>
      </c>
      <c r="B138" s="1">
        <v>15.475712386759149</v>
      </c>
      <c r="C138" s="1">
        <v>0.52428761324085116</v>
      </c>
      <c r="E138" s="1">
        <v>55.235602094240839</v>
      </c>
      <c r="F138" s="1">
        <v>16</v>
      </c>
    </row>
    <row r="139" spans="1:6" x14ac:dyDescent="0.2">
      <c r="A139" s="1">
        <v>107</v>
      </c>
      <c r="B139" s="1">
        <v>15.084782759195058</v>
      </c>
      <c r="C139" s="1">
        <v>0.91521724080494238</v>
      </c>
      <c r="E139" s="1">
        <v>55.759162303664922</v>
      </c>
      <c r="F139" s="1">
        <v>16</v>
      </c>
    </row>
    <row r="140" spans="1:6" x14ac:dyDescent="0.2">
      <c r="A140" s="1">
        <v>108</v>
      </c>
      <c r="B140" s="1">
        <v>15.57798477528916</v>
      </c>
      <c r="C140" s="1">
        <v>0.42201522471084019</v>
      </c>
      <c r="E140" s="1">
        <v>56.282722513089006</v>
      </c>
      <c r="F140" s="1">
        <v>16</v>
      </c>
    </row>
    <row r="141" spans="1:6" x14ac:dyDescent="0.2">
      <c r="A141" s="1">
        <v>109</v>
      </c>
      <c r="B141" s="1">
        <v>15.666799463149696</v>
      </c>
      <c r="C141" s="1">
        <v>0.33320053685030437</v>
      </c>
      <c r="E141" s="1">
        <v>56.806282722513089</v>
      </c>
      <c r="F141" s="1">
        <v>16</v>
      </c>
    </row>
    <row r="142" spans="1:6" x14ac:dyDescent="0.2">
      <c r="A142" s="1">
        <v>110</v>
      </c>
      <c r="B142" s="1">
        <v>15.68546981490311</v>
      </c>
      <c r="C142" s="1">
        <v>0.31453018509689024</v>
      </c>
      <c r="E142" s="1">
        <v>57.329842931937179</v>
      </c>
      <c r="F142" s="1">
        <v>16</v>
      </c>
    </row>
    <row r="143" spans="1:6" x14ac:dyDescent="0.2">
      <c r="A143" s="1">
        <v>111</v>
      </c>
      <c r="B143" s="1">
        <v>16.210200150260928</v>
      </c>
      <c r="C143" s="1">
        <v>-0.21020015026092764</v>
      </c>
      <c r="E143" s="1">
        <v>57.853403141361262</v>
      </c>
      <c r="F143" s="1">
        <v>16</v>
      </c>
    </row>
    <row r="144" spans="1:6" x14ac:dyDescent="0.2">
      <c r="A144" s="1">
        <v>112</v>
      </c>
      <c r="B144" s="1">
        <v>15.336500130954072</v>
      </c>
      <c r="C144" s="1">
        <v>0.66349986904592839</v>
      </c>
      <c r="E144" s="1">
        <v>58.376963350785346</v>
      </c>
      <c r="F144" s="1">
        <v>16</v>
      </c>
    </row>
    <row r="145" spans="1:6" x14ac:dyDescent="0.2">
      <c r="A145" s="1">
        <v>113</v>
      </c>
      <c r="B145" s="1">
        <v>15.202127462327105</v>
      </c>
      <c r="C145" s="1">
        <v>0.29787253767289457</v>
      </c>
      <c r="E145" s="1">
        <v>58.900523560209429</v>
      </c>
      <c r="F145" s="1">
        <v>16</v>
      </c>
    </row>
    <row r="146" spans="1:6" x14ac:dyDescent="0.2">
      <c r="A146" s="1">
        <v>114</v>
      </c>
      <c r="B146" s="1">
        <v>15.684194501566527</v>
      </c>
      <c r="C146" s="1">
        <v>-0.18419450156652672</v>
      </c>
      <c r="E146" s="1">
        <v>59.424083769633512</v>
      </c>
      <c r="F146" s="1">
        <v>16</v>
      </c>
    </row>
    <row r="147" spans="1:6" x14ac:dyDescent="0.2">
      <c r="A147" s="1">
        <v>115</v>
      </c>
      <c r="B147" s="1">
        <v>14.908082113185262</v>
      </c>
      <c r="C147" s="1">
        <v>0.59191788681473767</v>
      </c>
      <c r="E147" s="1">
        <v>59.947643979057595</v>
      </c>
      <c r="F147" s="1">
        <v>16</v>
      </c>
    </row>
    <row r="148" spans="1:6" x14ac:dyDescent="0.2">
      <c r="A148" s="1">
        <v>116</v>
      </c>
      <c r="B148" s="1">
        <v>15.016941725732117</v>
      </c>
      <c r="C148" s="1">
        <v>0.48305827426788284</v>
      </c>
      <c r="E148" s="1">
        <v>60.471204188481678</v>
      </c>
      <c r="F148" s="1">
        <v>16</v>
      </c>
    </row>
    <row r="149" spans="1:6" x14ac:dyDescent="0.2">
      <c r="A149" s="1">
        <v>117</v>
      </c>
      <c r="B149" s="1">
        <v>15.160241570071197</v>
      </c>
      <c r="C149" s="1">
        <v>0.33975842992880345</v>
      </c>
      <c r="E149" s="1">
        <v>60.994764397905762</v>
      </c>
      <c r="F149" s="1">
        <v>16.5</v>
      </c>
    </row>
    <row r="150" spans="1:6" x14ac:dyDescent="0.2">
      <c r="A150" s="1">
        <v>118</v>
      </c>
      <c r="B150" s="1">
        <v>15.449741730463959</v>
      </c>
      <c r="C150" s="1">
        <v>5.0258269536040956E-2</v>
      </c>
      <c r="E150" s="1">
        <v>61.518324607329845</v>
      </c>
      <c r="F150" s="1">
        <v>16.5</v>
      </c>
    </row>
    <row r="151" spans="1:6" x14ac:dyDescent="0.2">
      <c r="A151" s="1">
        <v>119</v>
      </c>
      <c r="B151" s="1">
        <v>15.73924189085672</v>
      </c>
      <c r="C151" s="1">
        <v>-0.23924189085671976</v>
      </c>
      <c r="E151" s="1">
        <v>62.041884816753928</v>
      </c>
      <c r="F151" s="1">
        <v>16.5</v>
      </c>
    </row>
    <row r="152" spans="1:6" x14ac:dyDescent="0.2">
      <c r="A152" s="1">
        <v>120</v>
      </c>
      <c r="B152" s="1">
        <v>15.944725468359124</v>
      </c>
      <c r="C152" s="1">
        <v>-0.44472546835912397</v>
      </c>
      <c r="E152" s="1">
        <v>62.565445026178011</v>
      </c>
      <c r="F152" s="1">
        <v>16.5</v>
      </c>
    </row>
    <row r="153" spans="1:6" x14ac:dyDescent="0.2">
      <c r="A153" s="1">
        <v>121</v>
      </c>
      <c r="B153" s="1">
        <v>15.431071378710545</v>
      </c>
      <c r="C153" s="1">
        <v>6.8928621289455094E-2</v>
      </c>
      <c r="E153" s="1">
        <v>63.089005235602095</v>
      </c>
      <c r="F153" s="1">
        <v>16.5</v>
      </c>
    </row>
    <row r="154" spans="1:6" x14ac:dyDescent="0.2">
      <c r="A154" s="1">
        <v>122</v>
      </c>
      <c r="B154" s="1">
        <v>15.287771534371466</v>
      </c>
      <c r="C154" s="1">
        <v>0.21222846562853448</v>
      </c>
      <c r="E154" s="1">
        <v>63.612565445026178</v>
      </c>
      <c r="F154" s="1">
        <v>16.5</v>
      </c>
    </row>
    <row r="155" spans="1:6" x14ac:dyDescent="0.2">
      <c r="A155" s="1">
        <v>123</v>
      </c>
      <c r="B155" s="1">
        <v>15.435920964045561</v>
      </c>
      <c r="C155" s="1">
        <v>6.4079035954438979E-2</v>
      </c>
      <c r="E155" s="1">
        <v>64.136125654450268</v>
      </c>
      <c r="F155" s="1">
        <v>16.5</v>
      </c>
    </row>
    <row r="156" spans="1:6" x14ac:dyDescent="0.2">
      <c r="A156" s="1">
        <v>124</v>
      </c>
      <c r="B156" s="1">
        <v>14.987613105533926</v>
      </c>
      <c r="C156" s="1">
        <v>0.51238689446607388</v>
      </c>
      <c r="E156" s="1">
        <v>64.659685863874344</v>
      </c>
      <c r="F156" s="1">
        <v>16.5</v>
      </c>
    </row>
    <row r="157" spans="1:6" x14ac:dyDescent="0.2">
      <c r="A157" s="1">
        <v>125</v>
      </c>
      <c r="B157" s="1">
        <v>15.753259347101899</v>
      </c>
      <c r="C157" s="1">
        <v>-0.25325934710189912</v>
      </c>
      <c r="E157" s="1">
        <v>65.183246073298434</v>
      </c>
      <c r="F157" s="1">
        <v>16.5</v>
      </c>
    </row>
    <row r="158" spans="1:6" x14ac:dyDescent="0.2">
      <c r="A158" s="1">
        <v>126</v>
      </c>
      <c r="B158" s="1">
        <v>15.762594522978606</v>
      </c>
      <c r="C158" s="1">
        <v>-0.26259452297860619</v>
      </c>
      <c r="E158" s="1">
        <v>65.706806282722511</v>
      </c>
      <c r="F158" s="1">
        <v>16.5</v>
      </c>
    </row>
    <row r="159" spans="1:6" x14ac:dyDescent="0.2">
      <c r="A159" s="1">
        <v>127</v>
      </c>
      <c r="B159" s="1">
        <v>15.913488473361857</v>
      </c>
      <c r="C159" s="1">
        <v>-0.41348847336185734</v>
      </c>
      <c r="E159" s="1">
        <v>66.230366492146601</v>
      </c>
      <c r="F159" s="1">
        <v>16.5</v>
      </c>
    </row>
    <row r="160" spans="1:6" x14ac:dyDescent="0.2">
      <c r="A160" s="1">
        <v>128</v>
      </c>
      <c r="B160" s="1">
        <v>15.790600050608724</v>
      </c>
      <c r="C160" s="1">
        <v>-0.29060005060872385</v>
      </c>
      <c r="E160" s="1">
        <v>66.753926701570677</v>
      </c>
      <c r="F160" s="1">
        <v>16.5</v>
      </c>
    </row>
    <row r="161" spans="1:6" x14ac:dyDescent="0.2">
      <c r="A161" s="1">
        <v>129</v>
      </c>
      <c r="B161" s="1">
        <v>16.331296001917377</v>
      </c>
      <c r="C161" s="1">
        <v>-0.83129600191737651</v>
      </c>
      <c r="E161" s="1">
        <v>67.277486910994767</v>
      </c>
      <c r="F161" s="1">
        <v>16.5</v>
      </c>
    </row>
    <row r="162" spans="1:6" x14ac:dyDescent="0.2">
      <c r="A162" s="1">
        <v>130</v>
      </c>
      <c r="B162" s="1">
        <v>15.817641912268801</v>
      </c>
      <c r="C162" s="1">
        <v>-0.31764191226880101</v>
      </c>
      <c r="E162" s="1">
        <v>67.801047120418858</v>
      </c>
      <c r="F162" s="1">
        <v>16.5</v>
      </c>
    </row>
    <row r="163" spans="1:6" x14ac:dyDescent="0.2">
      <c r="A163" s="1">
        <v>131</v>
      </c>
      <c r="B163" s="1">
        <v>15.809270402362138</v>
      </c>
      <c r="C163" s="1">
        <v>-0.30927040236213799</v>
      </c>
      <c r="E163" s="1">
        <v>68.324607329842934</v>
      </c>
      <c r="F163" s="1">
        <v>16.5</v>
      </c>
    </row>
    <row r="164" spans="1:6" x14ac:dyDescent="0.2">
      <c r="A164" s="1">
        <v>132</v>
      </c>
      <c r="B164" s="1">
        <v>16.097806896784853</v>
      </c>
      <c r="C164" s="1">
        <v>-0.59780689678485288</v>
      </c>
      <c r="E164" s="1">
        <v>68.848167539267024</v>
      </c>
      <c r="F164" s="1">
        <v>16.5</v>
      </c>
    </row>
    <row r="165" spans="1:6" x14ac:dyDescent="0.2">
      <c r="A165" s="1">
        <v>133</v>
      </c>
      <c r="B165" s="1">
        <v>15.961350353694069</v>
      </c>
      <c r="C165" s="1">
        <v>-0.46135035369406907</v>
      </c>
      <c r="E165" s="1">
        <v>69.3717277486911</v>
      </c>
      <c r="F165" s="1">
        <v>16.5</v>
      </c>
    </row>
    <row r="166" spans="1:6" x14ac:dyDescent="0.2">
      <c r="A166" s="1">
        <v>134</v>
      </c>
      <c r="B166" s="1">
        <v>15.709190896808135</v>
      </c>
      <c r="C166" s="1">
        <v>-0.20919089680813485</v>
      </c>
      <c r="E166" s="1">
        <v>69.89528795811519</v>
      </c>
      <c r="F166" s="1">
        <v>16.5</v>
      </c>
    </row>
    <row r="167" spans="1:6" x14ac:dyDescent="0.2">
      <c r="A167" s="1">
        <v>135</v>
      </c>
      <c r="B167" s="1">
        <v>16.069236826466415</v>
      </c>
      <c r="C167" s="1">
        <v>-0.56923682646641538</v>
      </c>
      <c r="E167" s="1">
        <v>70.418848167539267</v>
      </c>
      <c r="F167" s="1">
        <v>16.5</v>
      </c>
    </row>
    <row r="168" spans="1:6" x14ac:dyDescent="0.2">
      <c r="A168" s="1">
        <v>136</v>
      </c>
      <c r="B168" s="1">
        <v>15.690520545054721</v>
      </c>
      <c r="C168" s="1">
        <v>-0.19052054505472071</v>
      </c>
      <c r="E168" s="1">
        <v>70.942408376963357</v>
      </c>
      <c r="F168" s="1">
        <v>16.5</v>
      </c>
    </row>
    <row r="169" spans="1:6" x14ac:dyDescent="0.2">
      <c r="A169" s="1">
        <v>137</v>
      </c>
      <c r="B169" s="1">
        <v>15.961350353694069</v>
      </c>
      <c r="C169" s="1">
        <v>-0.46135035369406907</v>
      </c>
      <c r="E169" s="1">
        <v>71.465968586387433</v>
      </c>
      <c r="F169" s="1">
        <v>16.5</v>
      </c>
    </row>
    <row r="170" spans="1:6" x14ac:dyDescent="0.2">
      <c r="A170" s="1">
        <v>138</v>
      </c>
      <c r="B170" s="1">
        <v>16.096278688126489</v>
      </c>
      <c r="C170" s="1">
        <v>-0.59627868812648899</v>
      </c>
      <c r="E170" s="1">
        <v>71.989528795811523</v>
      </c>
      <c r="F170" s="1">
        <v>16.5</v>
      </c>
    </row>
    <row r="171" spans="1:6" x14ac:dyDescent="0.2">
      <c r="A171" s="1">
        <v>139</v>
      </c>
      <c r="B171" s="1">
        <v>15.475712386759149</v>
      </c>
      <c r="C171" s="1">
        <v>2.4287613240851158E-2</v>
      </c>
      <c r="E171" s="1">
        <v>72.513089005235599</v>
      </c>
      <c r="F171" s="1">
        <v>16.5</v>
      </c>
    </row>
    <row r="172" spans="1:6" x14ac:dyDescent="0.2">
      <c r="A172" s="1">
        <v>140</v>
      </c>
      <c r="B172" s="1">
        <v>15.502590287750579</v>
      </c>
      <c r="C172" s="1">
        <v>-2.5902877505785682E-3</v>
      </c>
      <c r="E172" s="1">
        <v>73.03664921465969</v>
      </c>
      <c r="F172" s="1">
        <v>16.5</v>
      </c>
    </row>
    <row r="173" spans="1:6" x14ac:dyDescent="0.2">
      <c r="A173" s="1">
        <v>141</v>
      </c>
      <c r="B173" s="1">
        <v>15.558601343010817</v>
      </c>
      <c r="C173" s="1">
        <v>-5.860134301081743E-2</v>
      </c>
      <c r="E173" s="1">
        <v>73.560209424083766</v>
      </c>
      <c r="F173" s="1">
        <v>16.5</v>
      </c>
    </row>
    <row r="174" spans="1:6" x14ac:dyDescent="0.2">
      <c r="A174" s="1">
        <v>142</v>
      </c>
      <c r="B174" s="1">
        <v>15.567936518887521</v>
      </c>
      <c r="C174" s="1">
        <v>-6.7936518887520947E-2</v>
      </c>
      <c r="E174" s="1">
        <v>74.083769633507856</v>
      </c>
      <c r="F174" s="1">
        <v>16.5</v>
      </c>
    </row>
    <row r="175" spans="1:6" x14ac:dyDescent="0.2">
      <c r="A175" s="1">
        <v>143</v>
      </c>
      <c r="B175" s="1">
        <v>14.935419945167759</v>
      </c>
      <c r="C175" s="1">
        <v>0.56458005483224127</v>
      </c>
      <c r="E175" s="1">
        <v>74.607329842931946</v>
      </c>
      <c r="F175" s="1">
        <v>16.5</v>
      </c>
    </row>
    <row r="176" spans="1:6" x14ac:dyDescent="0.2">
      <c r="A176" s="1">
        <v>144</v>
      </c>
      <c r="B176" s="1">
        <v>15.620123583766167</v>
      </c>
      <c r="C176" s="1">
        <v>-0.12012358376616739</v>
      </c>
      <c r="E176" s="1">
        <v>75.130890052356023</v>
      </c>
      <c r="F176" s="1">
        <v>16.5</v>
      </c>
    </row>
    <row r="177" spans="1:6" x14ac:dyDescent="0.2">
      <c r="A177" s="1">
        <v>145</v>
      </c>
      <c r="B177" s="1">
        <v>15.36796412688023</v>
      </c>
      <c r="C177" s="1">
        <v>0.13203587311977039</v>
      </c>
      <c r="E177" s="1">
        <v>75.654450261780113</v>
      </c>
      <c r="F177" s="1">
        <v>16.5</v>
      </c>
    </row>
    <row r="178" spans="1:6" x14ac:dyDescent="0.2">
      <c r="A178" s="1">
        <v>146</v>
      </c>
      <c r="B178" s="1">
        <v>15.385670812663598</v>
      </c>
      <c r="C178" s="1">
        <v>0.11432918733640207</v>
      </c>
      <c r="E178" s="1">
        <v>76.178010471204189</v>
      </c>
      <c r="F178" s="1">
        <v>16.5</v>
      </c>
    </row>
    <row r="179" spans="1:6" x14ac:dyDescent="0.2">
      <c r="A179" s="1">
        <v>147</v>
      </c>
      <c r="B179" s="1">
        <v>15.133511355777662</v>
      </c>
      <c r="C179" s="1">
        <v>0.36648864422233807</v>
      </c>
      <c r="E179" s="1">
        <v>76.701570680628279</v>
      </c>
      <c r="F179" s="1">
        <v>16.5</v>
      </c>
    </row>
    <row r="180" spans="1:6" x14ac:dyDescent="0.2">
      <c r="A180" s="1">
        <v>148</v>
      </c>
      <c r="B180" s="1">
        <v>15.152181707531073</v>
      </c>
      <c r="C180" s="1">
        <v>0.34781829246892748</v>
      </c>
      <c r="E180" s="1">
        <v>77.225130890052355</v>
      </c>
      <c r="F180" s="1">
        <v>16.5</v>
      </c>
    </row>
    <row r="181" spans="1:6" x14ac:dyDescent="0.2">
      <c r="A181" s="1">
        <v>149</v>
      </c>
      <c r="B181" s="1">
        <v>15.16151688340778</v>
      </c>
      <c r="C181" s="1">
        <v>0.33848311659222041</v>
      </c>
      <c r="E181" s="1">
        <v>77.748691099476446</v>
      </c>
      <c r="F181" s="1">
        <v>17</v>
      </c>
    </row>
    <row r="182" spans="1:6" x14ac:dyDescent="0.2">
      <c r="A182" s="1">
        <v>150</v>
      </c>
      <c r="B182" s="1">
        <v>15.180187235161194</v>
      </c>
      <c r="C182" s="1">
        <v>0.31981276483880627</v>
      </c>
      <c r="E182" s="1">
        <v>78.272251308900522</v>
      </c>
      <c r="F182" s="1">
        <v>17</v>
      </c>
    </row>
    <row r="183" spans="1:6" x14ac:dyDescent="0.2">
      <c r="A183" s="1">
        <v>151</v>
      </c>
      <c r="B183" s="1">
        <v>15.189522411037897</v>
      </c>
      <c r="C183" s="1">
        <v>0.31047758896210276</v>
      </c>
      <c r="E183" s="1">
        <v>78.795811518324612</v>
      </c>
      <c r="F183" s="1">
        <v>17</v>
      </c>
    </row>
    <row r="184" spans="1:6" x14ac:dyDescent="0.2">
      <c r="A184" s="1">
        <v>152</v>
      </c>
      <c r="B184" s="1">
        <v>15.198857586914604</v>
      </c>
      <c r="C184" s="1">
        <v>0.30114241308539569</v>
      </c>
      <c r="E184" s="1">
        <v>79.319371727748688</v>
      </c>
      <c r="F184" s="1">
        <v>17</v>
      </c>
    </row>
    <row r="185" spans="1:6" x14ac:dyDescent="0.2">
      <c r="A185" s="1">
        <v>153</v>
      </c>
      <c r="B185" s="1">
        <v>15.208192762791311</v>
      </c>
      <c r="C185" s="1">
        <v>0.29180723720868862</v>
      </c>
      <c r="E185" s="1">
        <v>79.842931937172779</v>
      </c>
      <c r="F185" s="1">
        <v>17</v>
      </c>
    </row>
    <row r="186" spans="1:6" x14ac:dyDescent="0.2">
      <c r="A186" s="1">
        <v>154</v>
      </c>
      <c r="B186" s="1">
        <v>15.722810518409934</v>
      </c>
      <c r="C186" s="1">
        <v>-0.22281051840993449</v>
      </c>
      <c r="E186" s="1">
        <v>80.366492146596855</v>
      </c>
      <c r="F186" s="1">
        <v>17</v>
      </c>
    </row>
    <row r="187" spans="1:6" x14ac:dyDescent="0.2">
      <c r="A187" s="1">
        <v>155</v>
      </c>
      <c r="B187" s="1">
        <v>14.835401835253728</v>
      </c>
      <c r="C187" s="1">
        <v>0.16459816474627154</v>
      </c>
      <c r="E187" s="1">
        <v>80.890052356020945</v>
      </c>
      <c r="F187" s="1">
        <v>17</v>
      </c>
    </row>
    <row r="188" spans="1:6" x14ac:dyDescent="0.2">
      <c r="A188" s="1">
        <v>156</v>
      </c>
      <c r="B188" s="1">
        <v>14.844737011130432</v>
      </c>
      <c r="C188" s="1">
        <v>0.15526298886956802</v>
      </c>
      <c r="E188" s="1">
        <v>81.413612565445035</v>
      </c>
      <c r="F188" s="1">
        <v>17</v>
      </c>
    </row>
    <row r="189" spans="1:6" x14ac:dyDescent="0.2">
      <c r="A189" s="1">
        <v>157</v>
      </c>
      <c r="B189" s="1">
        <v>15.599553880398787</v>
      </c>
      <c r="C189" s="1">
        <v>-0.59955388039878699</v>
      </c>
      <c r="E189" s="1">
        <v>81.937172774869111</v>
      </c>
      <c r="F189" s="1">
        <v>17</v>
      </c>
    </row>
    <row r="190" spans="1:6" x14ac:dyDescent="0.2">
      <c r="A190" s="1">
        <v>158</v>
      </c>
      <c r="B190" s="1">
        <v>15.599553880398787</v>
      </c>
      <c r="C190" s="1">
        <v>-0.59955388039878699</v>
      </c>
      <c r="E190" s="1">
        <v>82.460732984293202</v>
      </c>
      <c r="F190" s="1">
        <v>17</v>
      </c>
    </row>
    <row r="191" spans="1:6" x14ac:dyDescent="0.2">
      <c r="A191" s="1">
        <v>159</v>
      </c>
      <c r="B191" s="1">
        <v>15.440406554587252</v>
      </c>
      <c r="C191" s="1">
        <v>-0.44040655458725197</v>
      </c>
      <c r="E191" s="1">
        <v>82.984293193717278</v>
      </c>
      <c r="F191" s="1">
        <v>17</v>
      </c>
    </row>
    <row r="192" spans="1:6" x14ac:dyDescent="0.2">
      <c r="A192" s="1">
        <v>160</v>
      </c>
      <c r="B192" s="1">
        <v>15.231924439779874</v>
      </c>
      <c r="C192" s="1">
        <v>-0.23192443977987409</v>
      </c>
      <c r="E192" s="1">
        <v>83.507853403141368</v>
      </c>
      <c r="F192" s="1">
        <v>17</v>
      </c>
    </row>
    <row r="193" spans="1:6" x14ac:dyDescent="0.2">
      <c r="A193" s="1">
        <v>161</v>
      </c>
      <c r="B193" s="1">
        <v>15.094117935071765</v>
      </c>
      <c r="C193" s="1">
        <v>-9.4117935071764691E-2</v>
      </c>
      <c r="E193" s="1">
        <v>84.031413612565444</v>
      </c>
      <c r="F193" s="1">
        <v>17</v>
      </c>
    </row>
    <row r="194" spans="1:6" x14ac:dyDescent="0.2">
      <c r="A194" s="1">
        <v>162</v>
      </c>
      <c r="B194" s="1">
        <v>14.780518406632178</v>
      </c>
      <c r="C194" s="1">
        <v>0.21948159336782247</v>
      </c>
      <c r="E194" s="1">
        <v>84.554973821989535</v>
      </c>
      <c r="F194" s="1">
        <v>17</v>
      </c>
    </row>
    <row r="195" spans="1:6" x14ac:dyDescent="0.2">
      <c r="A195" s="1">
        <v>163</v>
      </c>
      <c r="B195" s="1">
        <v>15.295136162250801</v>
      </c>
      <c r="C195" s="1">
        <v>-0.29513616225080064</v>
      </c>
      <c r="E195" s="1">
        <v>85.078534031413611</v>
      </c>
      <c r="F195" s="1">
        <v>17</v>
      </c>
    </row>
    <row r="196" spans="1:6" x14ac:dyDescent="0.2">
      <c r="A196" s="1">
        <v>164</v>
      </c>
      <c r="B196" s="1">
        <v>14.799188758385592</v>
      </c>
      <c r="C196" s="1">
        <v>0.20081124161440833</v>
      </c>
      <c r="E196" s="1">
        <v>85.602094240837701</v>
      </c>
      <c r="F196" s="1">
        <v>17</v>
      </c>
    </row>
    <row r="197" spans="1:6" x14ac:dyDescent="0.2">
      <c r="A197" s="1">
        <v>165</v>
      </c>
      <c r="B197" s="1">
        <v>14.827194286015709</v>
      </c>
      <c r="C197" s="1">
        <v>0.17280571398429068</v>
      </c>
      <c r="E197" s="1">
        <v>86.125654450261777</v>
      </c>
      <c r="F197" s="1">
        <v>17</v>
      </c>
    </row>
    <row r="198" spans="1:6" x14ac:dyDescent="0.2">
      <c r="A198" s="1">
        <v>166</v>
      </c>
      <c r="B198" s="1">
        <v>15.573447704382636</v>
      </c>
      <c r="C198" s="1">
        <v>-0.57344770438263559</v>
      </c>
      <c r="E198" s="1">
        <v>86.649214659685867</v>
      </c>
      <c r="F198" s="1">
        <v>17</v>
      </c>
    </row>
    <row r="199" spans="1:6" x14ac:dyDescent="0.2">
      <c r="A199" s="1">
        <v>167</v>
      </c>
      <c r="B199" s="1">
        <v>15.601453232012753</v>
      </c>
      <c r="C199" s="1">
        <v>-0.60145323201275325</v>
      </c>
      <c r="E199" s="1">
        <v>87.172774869109944</v>
      </c>
      <c r="F199" s="1">
        <v>17</v>
      </c>
    </row>
    <row r="200" spans="1:6" x14ac:dyDescent="0.2">
      <c r="A200" s="1">
        <v>168</v>
      </c>
      <c r="B200" s="1">
        <v>15.096170652270837</v>
      </c>
      <c r="C200" s="1">
        <v>-9.6170652270837209E-2</v>
      </c>
      <c r="E200" s="1">
        <v>87.696335078534034</v>
      </c>
      <c r="F200" s="1">
        <v>17</v>
      </c>
    </row>
    <row r="201" spans="1:6" x14ac:dyDescent="0.2">
      <c r="A201" s="1">
        <v>169</v>
      </c>
      <c r="B201" s="1">
        <v>15.648129111396285</v>
      </c>
      <c r="C201" s="1">
        <v>-0.64812911139628504</v>
      </c>
      <c r="E201" s="1">
        <v>88.219895287958124</v>
      </c>
      <c r="F201" s="1">
        <v>17</v>
      </c>
    </row>
    <row r="202" spans="1:6" x14ac:dyDescent="0.2">
      <c r="A202" s="1">
        <v>170</v>
      </c>
      <c r="B202" s="1">
        <v>15.170852059284487</v>
      </c>
      <c r="C202" s="1">
        <v>-0.17085205928448666</v>
      </c>
      <c r="E202" s="1">
        <v>88.7434554973822</v>
      </c>
      <c r="F202" s="1">
        <v>17</v>
      </c>
    </row>
    <row r="203" spans="1:6" x14ac:dyDescent="0.2">
      <c r="A203" s="1">
        <v>171</v>
      </c>
      <c r="B203" s="1">
        <v>15.217527938668018</v>
      </c>
      <c r="C203" s="1">
        <v>-0.21752793866801845</v>
      </c>
      <c r="E203" s="1">
        <v>89.267015706806291</v>
      </c>
      <c r="F203" s="1">
        <v>17</v>
      </c>
    </row>
    <row r="204" spans="1:6" x14ac:dyDescent="0.2">
      <c r="A204" s="1">
        <v>172</v>
      </c>
      <c r="B204" s="1">
        <v>15.580883528645376</v>
      </c>
      <c r="C204" s="1">
        <v>-0.5808835286453764</v>
      </c>
      <c r="E204" s="1">
        <v>89.790575916230367</v>
      </c>
      <c r="F204" s="1">
        <v>17</v>
      </c>
    </row>
    <row r="205" spans="1:6" x14ac:dyDescent="0.2">
      <c r="A205" s="1">
        <v>173</v>
      </c>
      <c r="B205" s="1">
        <v>15.481938792916257</v>
      </c>
      <c r="C205" s="1">
        <v>-0.48193879291625663</v>
      </c>
      <c r="E205" s="1">
        <v>90.314136125654457</v>
      </c>
      <c r="F205" s="1">
        <v>17</v>
      </c>
    </row>
    <row r="206" spans="1:6" x14ac:dyDescent="0.2">
      <c r="A206" s="1">
        <v>174</v>
      </c>
      <c r="B206" s="1">
        <v>15.0753898247075</v>
      </c>
      <c r="C206" s="1">
        <v>-7.5389824707499997E-2</v>
      </c>
      <c r="E206" s="1">
        <v>90.837696335078533</v>
      </c>
      <c r="F206" s="1">
        <v>17</v>
      </c>
    </row>
    <row r="207" spans="1:6" x14ac:dyDescent="0.2">
      <c r="A207" s="1">
        <v>175</v>
      </c>
      <c r="B207" s="1">
        <v>14.816731483500314</v>
      </c>
      <c r="C207" s="1">
        <v>-0.31673148350031433</v>
      </c>
      <c r="E207" s="1">
        <v>91.361256544502623</v>
      </c>
      <c r="F207" s="1">
        <v>17</v>
      </c>
    </row>
    <row r="208" spans="1:6" x14ac:dyDescent="0.2">
      <c r="A208" s="1">
        <v>176</v>
      </c>
      <c r="B208" s="1">
        <v>14.826066659377021</v>
      </c>
      <c r="C208" s="1">
        <v>-0.3260666593770214</v>
      </c>
      <c r="E208" s="1">
        <v>91.8848167539267</v>
      </c>
      <c r="F208" s="1">
        <v>17</v>
      </c>
    </row>
    <row r="209" spans="1:6" x14ac:dyDescent="0.2">
      <c r="A209" s="1">
        <v>177</v>
      </c>
      <c r="B209" s="1">
        <v>14.854072187007139</v>
      </c>
      <c r="C209" s="1">
        <v>-0.35407218700713905</v>
      </c>
      <c r="E209" s="1">
        <v>92.40837696335079</v>
      </c>
      <c r="F209" s="1">
        <v>17</v>
      </c>
    </row>
    <row r="210" spans="1:6" x14ac:dyDescent="0.2">
      <c r="A210" s="1">
        <v>178</v>
      </c>
      <c r="B210" s="1">
        <v>15.103453110948468</v>
      </c>
      <c r="C210" s="1">
        <v>-0.60345311094846821</v>
      </c>
      <c r="E210" s="1">
        <v>92.931937172774866</v>
      </c>
      <c r="F210" s="1">
        <v>17</v>
      </c>
    </row>
    <row r="211" spans="1:6" x14ac:dyDescent="0.2">
      <c r="A211" s="1">
        <v>179</v>
      </c>
      <c r="B211" s="1">
        <v>13.705406721312803</v>
      </c>
      <c r="C211" s="1">
        <v>0.79459327868719676</v>
      </c>
      <c r="E211" s="1">
        <v>93.455497382198956</v>
      </c>
      <c r="F211" s="1">
        <v>17</v>
      </c>
    </row>
    <row r="212" spans="1:6" x14ac:dyDescent="0.2">
      <c r="A212" s="1">
        <v>180</v>
      </c>
      <c r="B212" s="1">
        <v>14.761848054878767</v>
      </c>
      <c r="C212" s="1">
        <v>-0.26184805487876694</v>
      </c>
      <c r="E212" s="1">
        <v>93.979057591623032</v>
      </c>
      <c r="F212" s="1">
        <v>17</v>
      </c>
    </row>
    <row r="213" spans="1:6" x14ac:dyDescent="0.2">
      <c r="A213" s="1">
        <v>181</v>
      </c>
      <c r="B213" s="1">
        <v>15.087561292139663</v>
      </c>
      <c r="C213" s="1">
        <v>-0.58756129213966268</v>
      </c>
      <c r="E213" s="1">
        <v>94.502617801047123</v>
      </c>
      <c r="F213" s="1">
        <v>17</v>
      </c>
    </row>
    <row r="214" spans="1:6" x14ac:dyDescent="0.2">
      <c r="A214" s="1">
        <v>182</v>
      </c>
      <c r="B214" s="1">
        <v>15.311017385976072</v>
      </c>
      <c r="C214" s="1">
        <v>-0.81101738597607209</v>
      </c>
      <c r="E214" s="1">
        <v>95.026178010471213</v>
      </c>
      <c r="F214" s="1">
        <v>17.5</v>
      </c>
    </row>
    <row r="215" spans="1:6" x14ac:dyDescent="0.2">
      <c r="A215" s="1">
        <v>183</v>
      </c>
      <c r="B215" s="1">
        <v>15.590218704522083</v>
      </c>
      <c r="C215" s="1">
        <v>-1.0902187045220835</v>
      </c>
      <c r="E215" s="1">
        <v>95.549738219895289</v>
      </c>
      <c r="F215" s="1">
        <v>17.5</v>
      </c>
    </row>
    <row r="216" spans="1:6" x14ac:dyDescent="0.2">
      <c r="A216" s="1">
        <v>184</v>
      </c>
      <c r="B216" s="1">
        <v>14.448698008964387</v>
      </c>
      <c r="C216" s="1">
        <v>-0.44869800896438683</v>
      </c>
      <c r="E216" s="1">
        <v>96.073298429319379</v>
      </c>
      <c r="F216" s="1">
        <v>17.5</v>
      </c>
    </row>
    <row r="217" spans="1:6" x14ac:dyDescent="0.2">
      <c r="A217" s="1">
        <v>185</v>
      </c>
      <c r="B217" s="1">
        <v>14.968295298351217</v>
      </c>
      <c r="C217" s="1">
        <v>-0.96829529835121697</v>
      </c>
      <c r="E217" s="1">
        <v>96.596858638743456</v>
      </c>
      <c r="F217" s="1">
        <v>17.5</v>
      </c>
    </row>
    <row r="218" spans="1:6" x14ac:dyDescent="0.2">
      <c r="A218" s="1">
        <v>186</v>
      </c>
      <c r="B218" s="1">
        <v>14.977630474227924</v>
      </c>
      <c r="C218" s="1">
        <v>-0.97763047422792404</v>
      </c>
      <c r="E218" s="1">
        <v>97.120418848167546</v>
      </c>
      <c r="F218" s="1">
        <v>17.5</v>
      </c>
    </row>
    <row r="219" spans="1:6" x14ac:dyDescent="0.2">
      <c r="A219" s="1">
        <v>187</v>
      </c>
      <c r="B219" s="1">
        <v>14.515151626521694</v>
      </c>
      <c r="C219" s="1">
        <v>-1.0151516265216944</v>
      </c>
      <c r="E219" s="1">
        <v>97.643979057591622</v>
      </c>
      <c r="F219" s="1">
        <v>17.5</v>
      </c>
    </row>
    <row r="220" spans="1:6" x14ac:dyDescent="0.2">
      <c r="A220" s="1">
        <v>188</v>
      </c>
      <c r="B220" s="1">
        <v>14.555236850737673</v>
      </c>
      <c r="C220" s="1">
        <v>-1.055236850737673</v>
      </c>
      <c r="E220" s="1">
        <v>98.167539267015712</v>
      </c>
      <c r="F220" s="1">
        <v>17.5</v>
      </c>
    </row>
    <row r="221" spans="1:6" x14ac:dyDescent="0.2">
      <c r="A221" s="1">
        <v>189</v>
      </c>
      <c r="B221" s="1">
        <v>14.56457202661438</v>
      </c>
      <c r="C221" s="1">
        <v>-1.0645720266143801</v>
      </c>
      <c r="E221" s="1">
        <v>98.691099476439788</v>
      </c>
      <c r="F221" s="1">
        <v>17.5</v>
      </c>
    </row>
    <row r="222" spans="1:6" x14ac:dyDescent="0.2">
      <c r="A222" s="1">
        <v>190</v>
      </c>
      <c r="B222" s="1">
        <v>14.995173199342645</v>
      </c>
      <c r="C222" s="1">
        <v>-1.9951731993426449</v>
      </c>
      <c r="E222" s="1">
        <v>99.214659685863879</v>
      </c>
      <c r="F222" s="1">
        <v>17.5</v>
      </c>
    </row>
    <row r="223" spans="1:6" ht="17" thickBot="1" x14ac:dyDescent="0.25">
      <c r="A223" s="2">
        <v>191</v>
      </c>
      <c r="B223" s="2">
        <v>14.932925142841761</v>
      </c>
      <c r="C223" s="2">
        <v>-2.4329251428417606</v>
      </c>
      <c r="E223" s="2">
        <v>99.738219895287955</v>
      </c>
      <c r="F223" s="2">
        <v>18</v>
      </c>
    </row>
  </sheetData>
  <sortState xmlns:xlrd2="http://schemas.microsoft.com/office/spreadsheetml/2017/richdata2" ref="F33:F223">
    <sortCondition ref="F33"/>
  </sortState>
  <conditionalFormatting sqref="E17:E26">
    <cfRule type="cellIs" dxfId="3" priority="1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2"/>
  <sheetViews>
    <sheetView workbookViewId="0">
      <selection activeCell="C1" sqref="C1"/>
    </sheetView>
  </sheetViews>
  <sheetFormatPr baseColWidth="10" defaultRowHeight="16" x14ac:dyDescent="0.2"/>
  <sheetData>
    <row r="1" spans="1:9" x14ac:dyDescent="0.2">
      <c r="A1" t="s">
        <v>308</v>
      </c>
    </row>
    <row r="2" spans="1:9" ht="17" thickBot="1" x14ac:dyDescent="0.25"/>
    <row r="3" spans="1:9" x14ac:dyDescent="0.2">
      <c r="A3" s="4" t="s">
        <v>309</v>
      </c>
      <c r="B3" s="4"/>
    </row>
    <row r="4" spans="1:9" x14ac:dyDescent="0.2">
      <c r="A4" s="1" t="s">
        <v>310</v>
      </c>
      <c r="B4" s="1">
        <v>0.82607826298293829</v>
      </c>
    </row>
    <row r="5" spans="1:9" x14ac:dyDescent="0.2">
      <c r="A5" s="1" t="s">
        <v>311</v>
      </c>
      <c r="B5" s="1">
        <v>0.6824052965729086</v>
      </c>
    </row>
    <row r="6" spans="1:9" x14ac:dyDescent="0.2">
      <c r="A6" s="1" t="s">
        <v>312</v>
      </c>
      <c r="B6" s="1">
        <v>0.66844508982886064</v>
      </c>
    </row>
    <row r="7" spans="1:9" x14ac:dyDescent="0.2">
      <c r="A7" s="1" t="s">
        <v>313</v>
      </c>
      <c r="B7" s="1">
        <v>0.54060217862046434</v>
      </c>
    </row>
    <row r="8" spans="1:9" ht="17" thickBot="1" x14ac:dyDescent="0.25">
      <c r="A8" s="2" t="s">
        <v>314</v>
      </c>
      <c r="B8" s="2">
        <v>191</v>
      </c>
    </row>
    <row r="10" spans="1:9" ht="17" thickBot="1" x14ac:dyDescent="0.25">
      <c r="A10" t="s">
        <v>315</v>
      </c>
    </row>
    <row r="11" spans="1:9" x14ac:dyDescent="0.2">
      <c r="A11" s="3"/>
      <c r="B11" s="3" t="s">
        <v>320</v>
      </c>
      <c r="C11" s="3" t="s">
        <v>321</v>
      </c>
      <c r="D11" s="3" t="s">
        <v>322</v>
      </c>
      <c r="E11" s="3" t="s">
        <v>323</v>
      </c>
      <c r="F11" s="3" t="s">
        <v>324</v>
      </c>
    </row>
    <row r="12" spans="1:9" x14ac:dyDescent="0.2">
      <c r="A12" s="1" t="s">
        <v>316</v>
      </c>
      <c r="B12" s="1">
        <v>8</v>
      </c>
      <c r="C12" s="1">
        <v>114.28680956426268</v>
      </c>
      <c r="D12" s="1">
        <v>14.285851195532835</v>
      </c>
      <c r="E12" s="1">
        <v>48.882176968034983</v>
      </c>
      <c r="F12" s="1">
        <v>2.0251030747048497E-41</v>
      </c>
    </row>
    <row r="13" spans="1:9" x14ac:dyDescent="0.2">
      <c r="A13" s="1" t="s">
        <v>317</v>
      </c>
      <c r="B13" s="1">
        <v>182</v>
      </c>
      <c r="C13" s="1">
        <v>53.189630226313028</v>
      </c>
      <c r="D13" s="1">
        <v>0.29225071552919246</v>
      </c>
      <c r="E13" s="1"/>
      <c r="F13" s="1"/>
    </row>
    <row r="14" spans="1:9" ht="17" thickBot="1" x14ac:dyDescent="0.25">
      <c r="A14" s="2" t="s">
        <v>318</v>
      </c>
      <c r="B14" s="2">
        <v>190</v>
      </c>
      <c r="C14" s="2">
        <v>167.47643979057571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325</v>
      </c>
      <c r="C16" s="3" t="s">
        <v>313</v>
      </c>
      <c r="D16" s="3" t="s">
        <v>326</v>
      </c>
      <c r="E16" s="3" t="s">
        <v>327</v>
      </c>
      <c r="F16" s="3" t="s">
        <v>328</v>
      </c>
      <c r="G16" s="3" t="s">
        <v>329</v>
      </c>
      <c r="H16" s="3" t="s">
        <v>330</v>
      </c>
      <c r="I16" s="3" t="s">
        <v>331</v>
      </c>
    </row>
    <row r="17" spans="1:9" x14ac:dyDescent="0.2">
      <c r="A17" s="1" t="s">
        <v>319</v>
      </c>
      <c r="B17" s="1">
        <v>-9.7963227547722571</v>
      </c>
      <c r="C17" s="1">
        <v>19.784914283885371</v>
      </c>
      <c r="D17" s="1">
        <v>-0.49514102584468972</v>
      </c>
      <c r="E17" s="5">
        <v>0.62109782889135579</v>
      </c>
      <c r="F17" s="1">
        <v>-48.833622099762096</v>
      </c>
      <c r="G17" s="1">
        <v>29.240976590217585</v>
      </c>
      <c r="H17" s="1">
        <v>-48.833622099762096</v>
      </c>
      <c r="I17" s="1">
        <v>29.240976590217585</v>
      </c>
    </row>
    <row r="18" spans="1:9" x14ac:dyDescent="0.2">
      <c r="A18" s="1" t="s">
        <v>300</v>
      </c>
      <c r="B18" s="1">
        <v>0.25545347391945766</v>
      </c>
      <c r="C18" s="1">
        <v>0.1213591320457806</v>
      </c>
      <c r="D18" s="1">
        <v>2.1049382078893935</v>
      </c>
      <c r="E18" s="5">
        <v>3.6669298740920182E-2</v>
      </c>
      <c r="F18" s="1">
        <v>1.6001702840622967E-2</v>
      </c>
      <c r="G18" s="1">
        <v>0.49490524499829236</v>
      </c>
      <c r="H18" s="1">
        <v>1.6001702840622967E-2</v>
      </c>
      <c r="I18" s="1">
        <v>0.49490524499829236</v>
      </c>
    </row>
    <row r="19" spans="1:9" x14ac:dyDescent="0.2">
      <c r="A19" s="1" t="s">
        <v>2</v>
      </c>
      <c r="B19" s="1">
        <v>9.1587588672817598E-3</v>
      </c>
      <c r="C19" s="1">
        <v>9.8618444650482567E-3</v>
      </c>
      <c r="D19" s="1">
        <v>0.92870648079491325</v>
      </c>
      <c r="E19" s="5">
        <v>0.35427128377477035</v>
      </c>
      <c r="F19" s="1">
        <v>-1.0299489419868135E-2</v>
      </c>
      <c r="G19" s="1">
        <v>2.8617007154431655E-2</v>
      </c>
      <c r="H19" s="1">
        <v>-1.0299489419868135E-2</v>
      </c>
      <c r="I19" s="1">
        <v>2.8617007154431655E-2</v>
      </c>
    </row>
    <row r="20" spans="1:9" x14ac:dyDescent="0.2">
      <c r="A20" s="1" t="s">
        <v>4</v>
      </c>
      <c r="B20" s="1">
        <v>-0.28419539824732315</v>
      </c>
      <c r="C20" s="1">
        <v>0.12190081826572949</v>
      </c>
      <c r="D20" s="1">
        <v>-2.3313657963132823</v>
      </c>
      <c r="E20" s="5">
        <v>2.0829159973115342E-2</v>
      </c>
      <c r="F20" s="1">
        <v>-0.52471596178165125</v>
      </c>
      <c r="G20" s="1">
        <v>-4.3674834712995048E-2</v>
      </c>
      <c r="H20" s="1">
        <v>-0.52471596178165125</v>
      </c>
      <c r="I20" s="1">
        <v>-4.3674834712995048E-2</v>
      </c>
    </row>
    <row r="21" spans="1:9" x14ac:dyDescent="0.2">
      <c r="A21" s="1" t="s">
        <v>8</v>
      </c>
      <c r="B21" s="1">
        <v>0.52565657867471227</v>
      </c>
      <c r="C21" s="1">
        <v>8.1325857133800722E-2</v>
      </c>
      <c r="D21" s="1">
        <v>6.4635848572721457</v>
      </c>
      <c r="E21" s="5">
        <v>9.101830171757056E-10</v>
      </c>
      <c r="F21" s="1">
        <v>0.36519382488831587</v>
      </c>
      <c r="G21" s="1">
        <v>0.68611933246110868</v>
      </c>
      <c r="H21" s="1">
        <v>0.36519382488831587</v>
      </c>
      <c r="I21" s="1">
        <v>0.68611933246110868</v>
      </c>
    </row>
    <row r="22" spans="1:9" x14ac:dyDescent="0.2">
      <c r="A22" s="1" t="s">
        <v>294</v>
      </c>
      <c r="B22" s="1">
        <v>-0.40407506289450196</v>
      </c>
      <c r="C22" s="1">
        <v>0.12630400551694637</v>
      </c>
      <c r="D22" s="1">
        <v>-3.1992260359493248</v>
      </c>
      <c r="E22" s="5">
        <v>1.6256979664863848E-3</v>
      </c>
      <c r="F22" s="1">
        <v>-0.65328348508373457</v>
      </c>
      <c r="G22" s="1">
        <v>-0.15486664070526937</v>
      </c>
      <c r="H22" s="1">
        <v>-0.65328348508373457</v>
      </c>
      <c r="I22" s="1">
        <v>-0.15486664070526937</v>
      </c>
    </row>
    <row r="23" spans="1:9" x14ac:dyDescent="0.2">
      <c r="A23" s="1" t="s">
        <v>295</v>
      </c>
      <c r="B23" s="1">
        <v>-0.26278031873918722</v>
      </c>
      <c r="C23" s="1">
        <v>0.12990049986731173</v>
      </c>
      <c r="D23" s="1">
        <v>-2.0229353929169407</v>
      </c>
      <c r="E23" s="5">
        <v>4.4543059928357297E-2</v>
      </c>
      <c r="F23" s="1">
        <v>-0.51908492666535422</v>
      </c>
      <c r="G23" s="1">
        <v>-6.4757108130202301E-3</v>
      </c>
      <c r="H23" s="1">
        <v>-0.51908492666535422</v>
      </c>
      <c r="I23" s="1">
        <v>-6.4757108130202301E-3</v>
      </c>
    </row>
    <row r="24" spans="1:9" x14ac:dyDescent="0.2">
      <c r="A24" s="1" t="s">
        <v>296</v>
      </c>
      <c r="B24" s="1">
        <v>-0.53819634501143976</v>
      </c>
      <c r="C24" s="1">
        <v>0.15319000418191842</v>
      </c>
      <c r="D24" s="1">
        <v>-3.5132602018361005</v>
      </c>
      <c r="E24" s="5">
        <v>5.5836987680438026E-4</v>
      </c>
      <c r="F24" s="1">
        <v>-0.84045310306980292</v>
      </c>
      <c r="G24" s="1">
        <v>-0.2359395869530766</v>
      </c>
      <c r="H24" s="1">
        <v>-0.84045310306980292</v>
      </c>
      <c r="I24" s="1">
        <v>-0.2359395869530766</v>
      </c>
    </row>
    <row r="25" spans="1:9" ht="17" thickBot="1" x14ac:dyDescent="0.25">
      <c r="A25" s="2" t="s">
        <v>13</v>
      </c>
      <c r="B25" s="2">
        <v>3.6729499536029352E-2</v>
      </c>
      <c r="C25" s="2">
        <v>3.5583677217999087E-3</v>
      </c>
      <c r="D25" s="2">
        <v>10.322007843936568</v>
      </c>
      <c r="E25" s="6">
        <v>5.9010210525692202E-20</v>
      </c>
      <c r="F25" s="2">
        <v>2.9708540842839928E-2</v>
      </c>
      <c r="G25" s="2">
        <v>4.3750458229218775E-2</v>
      </c>
      <c r="H25" s="2">
        <v>2.9708540842839928E-2</v>
      </c>
      <c r="I25" s="2">
        <v>4.3750458229218775E-2</v>
      </c>
    </row>
    <row r="29" spans="1:9" x14ac:dyDescent="0.2">
      <c r="A29" t="s">
        <v>332</v>
      </c>
      <c r="E29" t="s">
        <v>336</v>
      </c>
    </row>
    <row r="30" spans="1:9" ht="17" thickBot="1" x14ac:dyDescent="0.25"/>
    <row r="31" spans="1:9" x14ac:dyDescent="0.2">
      <c r="A31" s="3" t="s">
        <v>333</v>
      </c>
      <c r="B31" s="3" t="s">
        <v>334</v>
      </c>
      <c r="C31" s="3" t="s">
        <v>335</v>
      </c>
      <c r="E31" s="3" t="s">
        <v>337</v>
      </c>
      <c r="F31" s="3" t="s">
        <v>15</v>
      </c>
    </row>
    <row r="32" spans="1:9" x14ac:dyDescent="0.2">
      <c r="A32" s="1">
        <v>1</v>
      </c>
      <c r="B32" s="1">
        <v>16.572254517143168</v>
      </c>
      <c r="C32" s="1">
        <v>1.4277454828568317</v>
      </c>
      <c r="E32" s="1">
        <v>0.26178010471204188</v>
      </c>
      <c r="F32" s="1">
        <v>12.5</v>
      </c>
    </row>
    <row r="33" spans="1:6" x14ac:dyDescent="0.2">
      <c r="A33" s="1">
        <v>2</v>
      </c>
      <c r="B33" s="1">
        <v>16.926670395153341</v>
      </c>
      <c r="C33" s="1">
        <v>0.57332960484665918</v>
      </c>
      <c r="E33" s="1">
        <v>0.78534031413612571</v>
      </c>
      <c r="F33" s="1">
        <v>13</v>
      </c>
    </row>
    <row r="34" spans="1:6" x14ac:dyDescent="0.2">
      <c r="A34" s="1">
        <v>3</v>
      </c>
      <c r="B34" s="1">
        <v>17.216974961092543</v>
      </c>
      <c r="C34" s="1">
        <v>0.28302503890745712</v>
      </c>
      <c r="E34" s="1">
        <v>1.3089005235602094</v>
      </c>
      <c r="F34" s="1">
        <v>13.5</v>
      </c>
    </row>
    <row r="35" spans="1:6" x14ac:dyDescent="0.2">
      <c r="A35" s="1">
        <v>4</v>
      </c>
      <c r="B35" s="1">
        <v>19.9461420887366</v>
      </c>
      <c r="C35" s="1">
        <v>-2.4461420887366003</v>
      </c>
      <c r="E35" s="1">
        <v>1.8324607329842932</v>
      </c>
      <c r="F35" s="1">
        <v>13.5</v>
      </c>
    </row>
    <row r="36" spans="1:6" x14ac:dyDescent="0.2">
      <c r="A36" s="1">
        <v>5</v>
      </c>
      <c r="B36" s="1">
        <v>17.404334005301049</v>
      </c>
      <c r="C36" s="1">
        <v>9.5665994698951096E-2</v>
      </c>
      <c r="E36" s="1">
        <v>2.3560209424083771</v>
      </c>
      <c r="F36" s="1">
        <v>13.5</v>
      </c>
    </row>
    <row r="37" spans="1:6" x14ac:dyDescent="0.2">
      <c r="A37" s="1">
        <v>6</v>
      </c>
      <c r="B37" s="1">
        <v>17.027346986199547</v>
      </c>
      <c r="C37" s="1">
        <v>0.47265301380045344</v>
      </c>
      <c r="E37" s="1">
        <v>2.8795811518324608</v>
      </c>
      <c r="F37" s="1">
        <v>14</v>
      </c>
    </row>
    <row r="38" spans="1:6" x14ac:dyDescent="0.2">
      <c r="A38" s="1">
        <v>7</v>
      </c>
      <c r="B38" s="1">
        <v>17.045664503934109</v>
      </c>
      <c r="C38" s="1">
        <v>0.45433549606589096</v>
      </c>
      <c r="E38" s="1">
        <v>3.4031413612565449</v>
      </c>
      <c r="F38" s="1">
        <v>14</v>
      </c>
    </row>
    <row r="39" spans="1:6" x14ac:dyDescent="0.2">
      <c r="A39" s="1">
        <v>8</v>
      </c>
      <c r="B39" s="1">
        <v>18.100039813010174</v>
      </c>
      <c r="C39" s="1">
        <v>-0.60003981301017362</v>
      </c>
      <c r="E39" s="1">
        <v>3.9267015706806285</v>
      </c>
      <c r="F39" s="1">
        <v>14</v>
      </c>
    </row>
    <row r="40" spans="1:6" x14ac:dyDescent="0.2">
      <c r="A40" s="1">
        <v>9</v>
      </c>
      <c r="B40" s="1">
        <v>16.952431880643061</v>
      </c>
      <c r="C40" s="1">
        <v>0.54756811935693861</v>
      </c>
      <c r="E40" s="1">
        <v>4.4502617801047117</v>
      </c>
      <c r="F40" s="1">
        <v>14.5</v>
      </c>
    </row>
    <row r="41" spans="1:6" x14ac:dyDescent="0.2">
      <c r="A41" s="1">
        <v>10</v>
      </c>
      <c r="B41" s="1">
        <v>17.288530240918671</v>
      </c>
      <c r="C41" s="1">
        <v>0.21146975908132859</v>
      </c>
      <c r="E41" s="1">
        <v>4.9738219895287958</v>
      </c>
      <c r="F41" s="1">
        <v>14.5</v>
      </c>
    </row>
    <row r="42" spans="1:6" x14ac:dyDescent="0.2">
      <c r="A42" s="1">
        <v>11</v>
      </c>
      <c r="B42" s="1">
        <v>17.045664503934109</v>
      </c>
      <c r="C42" s="1">
        <v>-4.5664503934109035E-2</v>
      </c>
      <c r="E42" s="1">
        <v>5.4973821989528791</v>
      </c>
      <c r="F42" s="1">
        <v>14.5</v>
      </c>
    </row>
    <row r="43" spans="1:6" x14ac:dyDescent="0.2">
      <c r="A43" s="1">
        <v>12</v>
      </c>
      <c r="B43" s="1">
        <v>16.590572034877731</v>
      </c>
      <c r="C43" s="1">
        <v>0.4094279651222692</v>
      </c>
      <c r="E43" s="1">
        <v>6.0209424083769632</v>
      </c>
      <c r="F43" s="1">
        <v>14.5</v>
      </c>
    </row>
    <row r="44" spans="1:6" x14ac:dyDescent="0.2">
      <c r="A44" s="1">
        <v>13</v>
      </c>
      <c r="B44" s="1">
        <v>16.608889552612293</v>
      </c>
      <c r="C44" s="1">
        <v>0.39111044738770673</v>
      </c>
      <c r="E44" s="1">
        <v>6.5445026178010473</v>
      </c>
      <c r="F44" s="1">
        <v>14.5</v>
      </c>
    </row>
    <row r="45" spans="1:6" x14ac:dyDescent="0.2">
      <c r="A45" s="1">
        <v>14</v>
      </c>
      <c r="B45" s="1">
        <v>17.162022407888852</v>
      </c>
      <c r="C45" s="1">
        <v>-0.16202240788885192</v>
      </c>
      <c r="E45" s="1">
        <v>7.0680628272251305</v>
      </c>
      <c r="F45" s="1">
        <v>14.5</v>
      </c>
    </row>
    <row r="46" spans="1:6" x14ac:dyDescent="0.2">
      <c r="A46" s="1">
        <v>15</v>
      </c>
      <c r="B46" s="1">
        <v>16.654683346948701</v>
      </c>
      <c r="C46" s="1">
        <v>0.34531665305129877</v>
      </c>
      <c r="E46" s="1">
        <v>7.5916230366492146</v>
      </c>
      <c r="F46" s="1">
        <v>14.5</v>
      </c>
    </row>
    <row r="47" spans="1:6" x14ac:dyDescent="0.2">
      <c r="A47" s="1">
        <v>16</v>
      </c>
      <c r="B47" s="1">
        <v>16.673000864683267</v>
      </c>
      <c r="C47" s="1">
        <v>0.32699913531673275</v>
      </c>
      <c r="E47" s="1">
        <v>8.1151832460732987</v>
      </c>
      <c r="F47" s="1">
        <v>14.5</v>
      </c>
    </row>
    <row r="48" spans="1:6" x14ac:dyDescent="0.2">
      <c r="A48" s="1">
        <v>17</v>
      </c>
      <c r="B48" s="1">
        <v>16.944987912887903</v>
      </c>
      <c r="C48" s="1">
        <v>5.5012087112096708E-2</v>
      </c>
      <c r="E48" s="1">
        <v>8.6387434554973819</v>
      </c>
      <c r="F48" s="1">
        <v>14.5</v>
      </c>
    </row>
    <row r="49" spans="1:6" x14ac:dyDescent="0.2">
      <c r="A49" s="1">
        <v>18</v>
      </c>
      <c r="B49" s="1">
        <v>16.234989629704668</v>
      </c>
      <c r="C49" s="1">
        <v>0.76501037029533236</v>
      </c>
      <c r="E49" s="1">
        <v>9.1623036649214651</v>
      </c>
      <c r="F49" s="1">
        <v>15</v>
      </c>
    </row>
    <row r="50" spans="1:6" x14ac:dyDescent="0.2">
      <c r="A50" s="1">
        <v>19</v>
      </c>
      <c r="B50" s="1">
        <v>17.395175246433762</v>
      </c>
      <c r="C50" s="1">
        <v>-0.39517524643376234</v>
      </c>
      <c r="E50" s="1">
        <v>9.6858638743455501</v>
      </c>
      <c r="F50" s="1">
        <v>15</v>
      </c>
    </row>
    <row r="51" spans="1:6" x14ac:dyDescent="0.2">
      <c r="A51" s="1">
        <v>20</v>
      </c>
      <c r="B51" s="1">
        <v>16.829059114405283</v>
      </c>
      <c r="C51" s="1">
        <v>0.17094088559471743</v>
      </c>
      <c r="E51" s="1">
        <v>10.209424083769633</v>
      </c>
      <c r="F51" s="1">
        <v>15</v>
      </c>
    </row>
    <row r="52" spans="1:6" x14ac:dyDescent="0.2">
      <c r="A52" s="1">
        <v>21</v>
      </c>
      <c r="B52" s="1">
        <v>16.847376632139849</v>
      </c>
      <c r="C52" s="1">
        <v>0.1526233678601514</v>
      </c>
      <c r="E52" s="1">
        <v>10.732984293193716</v>
      </c>
      <c r="F52" s="1">
        <v>15</v>
      </c>
    </row>
    <row r="53" spans="1:6" x14ac:dyDescent="0.2">
      <c r="A53" s="1">
        <v>22</v>
      </c>
      <c r="B53" s="1">
        <v>16.593707101669771</v>
      </c>
      <c r="C53" s="1">
        <v>0.40629289833022852</v>
      </c>
      <c r="E53" s="1">
        <v>11.256544502617801</v>
      </c>
      <c r="F53" s="1">
        <v>15</v>
      </c>
    </row>
    <row r="54" spans="1:6" x14ac:dyDescent="0.2">
      <c r="A54" s="1">
        <v>23</v>
      </c>
      <c r="B54" s="1">
        <v>16.347412386617595</v>
      </c>
      <c r="C54" s="1">
        <v>0.6525876133824049</v>
      </c>
      <c r="E54" s="1">
        <v>11.780104712041885</v>
      </c>
      <c r="F54" s="1">
        <v>15</v>
      </c>
    </row>
    <row r="55" spans="1:6" x14ac:dyDescent="0.2">
      <c r="A55" s="1">
        <v>24</v>
      </c>
      <c r="B55" s="1">
        <v>16.619399434822235</v>
      </c>
      <c r="C55" s="1">
        <v>0.3806005651777653</v>
      </c>
      <c r="E55" s="1">
        <v>12.303664921465968</v>
      </c>
      <c r="F55" s="1">
        <v>15</v>
      </c>
    </row>
    <row r="56" spans="1:6" x14ac:dyDescent="0.2">
      <c r="A56" s="1">
        <v>25</v>
      </c>
      <c r="B56" s="1">
        <v>16.365729904352161</v>
      </c>
      <c r="C56" s="1">
        <v>0.63427009564783887</v>
      </c>
      <c r="E56" s="1">
        <v>12.827225130890053</v>
      </c>
      <c r="F56" s="1">
        <v>15</v>
      </c>
    </row>
    <row r="57" spans="1:6" x14ac:dyDescent="0.2">
      <c r="A57" s="1">
        <v>26</v>
      </c>
      <c r="B57" s="1">
        <v>16.112060373882084</v>
      </c>
      <c r="C57" s="1">
        <v>0.88793962611791599</v>
      </c>
      <c r="E57" s="1">
        <v>13.350785340314136</v>
      </c>
      <c r="F57" s="1">
        <v>15</v>
      </c>
    </row>
    <row r="58" spans="1:6" x14ac:dyDescent="0.2">
      <c r="A58" s="1">
        <v>27</v>
      </c>
      <c r="B58" s="1">
        <v>16.309474198403979</v>
      </c>
      <c r="C58" s="1">
        <v>0.69052580159602073</v>
      </c>
      <c r="E58" s="1">
        <v>13.874345549738219</v>
      </c>
      <c r="F58" s="1">
        <v>15</v>
      </c>
    </row>
    <row r="59" spans="1:6" x14ac:dyDescent="0.2">
      <c r="A59" s="1">
        <v>28</v>
      </c>
      <c r="B59" s="1">
        <v>16.336950475005825</v>
      </c>
      <c r="C59" s="1">
        <v>0.66304952499417524</v>
      </c>
      <c r="E59" s="1">
        <v>14.397905759162303</v>
      </c>
      <c r="F59" s="1">
        <v>15</v>
      </c>
    </row>
    <row r="60" spans="1:6" x14ac:dyDescent="0.2">
      <c r="A60" s="1">
        <v>29</v>
      </c>
      <c r="B60" s="1">
        <v>17.045664503934109</v>
      </c>
      <c r="C60" s="1">
        <v>-4.5664503934109035E-2</v>
      </c>
      <c r="E60" s="1">
        <v>14.921465968586388</v>
      </c>
      <c r="F60" s="1">
        <v>15</v>
      </c>
    </row>
    <row r="61" spans="1:6" x14ac:dyDescent="0.2">
      <c r="A61" s="1">
        <v>30</v>
      </c>
      <c r="B61" s="1">
        <v>16.48596029678971</v>
      </c>
      <c r="C61" s="1">
        <v>0.51403970321029036</v>
      </c>
      <c r="E61" s="1">
        <v>15.445026178010471</v>
      </c>
      <c r="F61" s="1">
        <v>15</v>
      </c>
    </row>
    <row r="62" spans="1:6" x14ac:dyDescent="0.2">
      <c r="A62" s="1">
        <v>31</v>
      </c>
      <c r="B62" s="1">
        <v>16.787207565045581</v>
      </c>
      <c r="C62" s="1">
        <v>0.21279243495441946</v>
      </c>
      <c r="E62" s="1">
        <v>15.968586387434554</v>
      </c>
      <c r="F62" s="1">
        <v>15</v>
      </c>
    </row>
    <row r="63" spans="1:6" x14ac:dyDescent="0.2">
      <c r="A63" s="1">
        <v>32</v>
      </c>
      <c r="B63" s="1">
        <v>16.495119055656993</v>
      </c>
      <c r="C63" s="1">
        <v>0.50488094434300734</v>
      </c>
      <c r="E63" s="1">
        <v>16.492146596858639</v>
      </c>
      <c r="F63" s="1">
        <v>15</v>
      </c>
    </row>
    <row r="64" spans="1:6" x14ac:dyDescent="0.2">
      <c r="A64" s="1">
        <v>33</v>
      </c>
      <c r="B64" s="1">
        <v>16.48596029678971</v>
      </c>
      <c r="C64" s="1">
        <v>0.51403970321029036</v>
      </c>
      <c r="E64" s="1">
        <v>17.015706806282722</v>
      </c>
      <c r="F64" s="1">
        <v>15</v>
      </c>
    </row>
    <row r="65" spans="1:6" x14ac:dyDescent="0.2">
      <c r="A65" s="1">
        <v>34</v>
      </c>
      <c r="B65" s="1">
        <v>16.495119055656993</v>
      </c>
      <c r="C65" s="1">
        <v>0.50488094434300734</v>
      </c>
      <c r="E65" s="1">
        <v>17.539267015706805</v>
      </c>
      <c r="F65" s="1">
        <v>15</v>
      </c>
    </row>
    <row r="66" spans="1:6" x14ac:dyDescent="0.2">
      <c r="A66" s="1">
        <v>35</v>
      </c>
      <c r="B66" s="1">
        <v>16.972394432995856</v>
      </c>
      <c r="C66" s="1">
        <v>2.7605567004144405E-2</v>
      </c>
      <c r="E66" s="1">
        <v>18.062827225130889</v>
      </c>
      <c r="F66" s="1">
        <v>15</v>
      </c>
    </row>
    <row r="67" spans="1:6" x14ac:dyDescent="0.2">
      <c r="A67" s="1">
        <v>36</v>
      </c>
      <c r="B67" s="1">
        <v>16.755359937994907</v>
      </c>
      <c r="C67" s="1">
        <v>0.24464006200509303</v>
      </c>
      <c r="E67" s="1">
        <v>18.586387434554972</v>
      </c>
      <c r="F67" s="1">
        <v>15</v>
      </c>
    </row>
    <row r="68" spans="1:6" x14ac:dyDescent="0.2">
      <c r="A68" s="1">
        <v>37</v>
      </c>
      <c r="B68" s="1">
        <v>17.073140780535955</v>
      </c>
      <c r="C68" s="1">
        <v>-7.3140780535954519E-2</v>
      </c>
      <c r="E68" s="1">
        <v>19.109947643979059</v>
      </c>
      <c r="F68" s="1">
        <v>15</v>
      </c>
    </row>
    <row r="69" spans="1:6" x14ac:dyDescent="0.2">
      <c r="A69" s="1">
        <v>38</v>
      </c>
      <c r="B69" s="1">
        <v>15.652310139831956</v>
      </c>
      <c r="C69" s="1">
        <v>1.3476898601680443</v>
      </c>
      <c r="E69" s="1">
        <v>19.633507853403142</v>
      </c>
      <c r="F69" s="1">
        <v>15.5</v>
      </c>
    </row>
    <row r="70" spans="1:6" x14ac:dyDescent="0.2">
      <c r="A70" s="1">
        <v>39</v>
      </c>
      <c r="B70" s="1">
        <v>16.449022504128379</v>
      </c>
      <c r="C70" s="1">
        <v>0.5509774958716207</v>
      </c>
      <c r="E70" s="1">
        <v>20.157068062827225</v>
      </c>
      <c r="F70" s="1">
        <v>15.5</v>
      </c>
    </row>
    <row r="71" spans="1:6" x14ac:dyDescent="0.2">
      <c r="A71" s="1">
        <v>40</v>
      </c>
      <c r="B71" s="1">
        <v>16.476498780730225</v>
      </c>
      <c r="C71" s="1">
        <v>0.52350121926977522</v>
      </c>
      <c r="E71" s="1">
        <v>20.680628272251308</v>
      </c>
      <c r="F71" s="1">
        <v>15.5</v>
      </c>
    </row>
    <row r="72" spans="1:6" x14ac:dyDescent="0.2">
      <c r="A72" s="1">
        <v>41</v>
      </c>
      <c r="B72" s="1">
        <v>16.998225674979469</v>
      </c>
      <c r="C72" s="1">
        <v>1.7743250205306538E-3</v>
      </c>
      <c r="E72" s="1">
        <v>21.204188481675391</v>
      </c>
      <c r="F72" s="1">
        <v>15.5</v>
      </c>
    </row>
    <row r="73" spans="1:6" x14ac:dyDescent="0.2">
      <c r="A73" s="1">
        <v>42</v>
      </c>
      <c r="B73" s="1">
        <v>17.007384433846752</v>
      </c>
      <c r="C73" s="1">
        <v>-7.3844338467523585E-3</v>
      </c>
      <c r="E73" s="1">
        <v>21.727748691099475</v>
      </c>
      <c r="F73" s="1">
        <v>15.5</v>
      </c>
    </row>
    <row r="74" spans="1:6" x14ac:dyDescent="0.2">
      <c r="A74" s="1">
        <v>43</v>
      </c>
      <c r="B74" s="1">
        <v>17.05317822818316</v>
      </c>
      <c r="C74" s="1">
        <v>-5.3178228183160314E-2</v>
      </c>
      <c r="E74" s="1">
        <v>22.251308900523561</v>
      </c>
      <c r="F74" s="1">
        <v>15.5</v>
      </c>
    </row>
    <row r="75" spans="1:6" x14ac:dyDescent="0.2">
      <c r="A75" s="1">
        <v>44</v>
      </c>
      <c r="B75" s="1">
        <v>16.072956282030109</v>
      </c>
      <c r="C75" s="1">
        <v>0.42704371796989093</v>
      </c>
      <c r="E75" s="1">
        <v>22.774869109947645</v>
      </c>
      <c r="F75" s="1">
        <v>15.5</v>
      </c>
    </row>
    <row r="76" spans="1:6" x14ac:dyDescent="0.2">
      <c r="A76" s="1">
        <v>45</v>
      </c>
      <c r="B76" s="1">
        <v>17.406533179491646</v>
      </c>
      <c r="C76" s="1">
        <v>-0.90653317949164602</v>
      </c>
      <c r="E76" s="1">
        <v>23.298429319371728</v>
      </c>
      <c r="F76" s="1">
        <v>15.5</v>
      </c>
    </row>
    <row r="77" spans="1:6" x14ac:dyDescent="0.2">
      <c r="A77" s="1">
        <v>46</v>
      </c>
      <c r="B77" s="1">
        <v>16.018886397286646</v>
      </c>
      <c r="C77" s="1">
        <v>0.48111360271335357</v>
      </c>
      <c r="E77" s="1">
        <v>23.821989528795811</v>
      </c>
      <c r="F77" s="1">
        <v>15.5</v>
      </c>
    </row>
    <row r="78" spans="1:6" x14ac:dyDescent="0.2">
      <c r="A78" s="1">
        <v>47</v>
      </c>
      <c r="B78" s="1">
        <v>16.553701734828643</v>
      </c>
      <c r="C78" s="1">
        <v>-5.37017348286426E-2</v>
      </c>
      <c r="E78" s="1">
        <v>24.345549738219894</v>
      </c>
      <c r="F78" s="1">
        <v>15.5</v>
      </c>
    </row>
    <row r="79" spans="1:6" x14ac:dyDescent="0.2">
      <c r="A79" s="1">
        <v>48</v>
      </c>
      <c r="B79" s="1">
        <v>15.944685063765466</v>
      </c>
      <c r="C79" s="1">
        <v>0.55531493623453443</v>
      </c>
      <c r="E79" s="1">
        <v>24.869109947643977</v>
      </c>
      <c r="F79" s="1">
        <v>15.5</v>
      </c>
    </row>
    <row r="80" spans="1:6" x14ac:dyDescent="0.2">
      <c r="A80" s="1">
        <v>49</v>
      </c>
      <c r="B80" s="1">
        <v>16.216672111970105</v>
      </c>
      <c r="C80" s="1">
        <v>0.28332788802989484</v>
      </c>
      <c r="E80" s="1">
        <v>25.392670157068064</v>
      </c>
      <c r="F80" s="1">
        <v>15.5</v>
      </c>
    </row>
    <row r="81" spans="1:6" x14ac:dyDescent="0.2">
      <c r="A81" s="1">
        <v>50</v>
      </c>
      <c r="B81" s="1">
        <v>16.225830870837385</v>
      </c>
      <c r="C81" s="1">
        <v>0.27416912916261538</v>
      </c>
      <c r="E81" s="1">
        <v>25.916230366492147</v>
      </c>
      <c r="F81" s="1">
        <v>15.5</v>
      </c>
    </row>
    <row r="82" spans="1:6" x14ac:dyDescent="0.2">
      <c r="A82" s="1">
        <v>51</v>
      </c>
      <c r="B82" s="1">
        <v>16.244148388571951</v>
      </c>
      <c r="C82" s="1">
        <v>0.25585161142804935</v>
      </c>
      <c r="E82" s="1">
        <v>26.439790575916231</v>
      </c>
      <c r="F82" s="1">
        <v>15.5</v>
      </c>
    </row>
    <row r="83" spans="1:6" x14ac:dyDescent="0.2">
      <c r="A83" s="1">
        <v>52</v>
      </c>
      <c r="B83" s="1">
        <v>17.050950774318583</v>
      </c>
      <c r="C83" s="1">
        <v>-0.55095077431858286</v>
      </c>
      <c r="E83" s="1">
        <v>26.963350785340314</v>
      </c>
      <c r="F83" s="1">
        <v>15.5</v>
      </c>
    </row>
    <row r="84" spans="1:6" x14ac:dyDescent="0.2">
      <c r="A84" s="1">
        <v>53</v>
      </c>
      <c r="B84" s="1">
        <v>16.011667018014005</v>
      </c>
      <c r="C84" s="1">
        <v>0.48833298198599451</v>
      </c>
      <c r="E84" s="1">
        <v>27.486910994764397</v>
      </c>
      <c r="F84" s="1">
        <v>15.5</v>
      </c>
    </row>
    <row r="85" spans="1:6" x14ac:dyDescent="0.2">
      <c r="A85" s="1">
        <v>54</v>
      </c>
      <c r="B85" s="1">
        <v>17.025609168956489</v>
      </c>
      <c r="C85" s="1">
        <v>-0.52560916895648901</v>
      </c>
      <c r="E85" s="1">
        <v>28.01047120418848</v>
      </c>
      <c r="F85" s="1">
        <v>15.5</v>
      </c>
    </row>
    <row r="86" spans="1:6" x14ac:dyDescent="0.2">
      <c r="A86" s="1">
        <v>55</v>
      </c>
      <c r="B86" s="1">
        <v>16.526546198423397</v>
      </c>
      <c r="C86" s="1">
        <v>-2.6546198423396561E-2</v>
      </c>
      <c r="E86" s="1">
        <v>28.534031413612563</v>
      </c>
      <c r="F86" s="1">
        <v>15.5</v>
      </c>
    </row>
    <row r="87" spans="1:6" x14ac:dyDescent="0.2">
      <c r="A87" s="1">
        <v>56</v>
      </c>
      <c r="B87" s="1">
        <v>16.544863716157963</v>
      </c>
      <c r="C87" s="1">
        <v>-4.4863716157962585E-2</v>
      </c>
      <c r="E87" s="1">
        <v>29.05759162303665</v>
      </c>
      <c r="F87" s="1">
        <v>15.5</v>
      </c>
    </row>
    <row r="88" spans="1:6" x14ac:dyDescent="0.2">
      <c r="A88" s="1">
        <v>57</v>
      </c>
      <c r="B88" s="1">
        <v>16.402030554678191</v>
      </c>
      <c r="C88" s="1">
        <v>9.7969445321808735E-2</v>
      </c>
      <c r="E88" s="1">
        <v>29.581151832460733</v>
      </c>
      <c r="F88" s="1">
        <v>15.5</v>
      </c>
    </row>
    <row r="89" spans="1:6" x14ac:dyDescent="0.2">
      <c r="A89" s="1">
        <v>58</v>
      </c>
      <c r="B89" s="1">
        <v>16.411189313545478</v>
      </c>
      <c r="C89" s="1">
        <v>8.881068645452217E-2</v>
      </c>
      <c r="E89" s="1">
        <v>30.104712041884817</v>
      </c>
      <c r="F89" s="1">
        <v>15.5</v>
      </c>
    </row>
    <row r="90" spans="1:6" x14ac:dyDescent="0.2">
      <c r="A90" s="1">
        <v>59</v>
      </c>
      <c r="B90" s="1">
        <v>16.226847609036948</v>
      </c>
      <c r="C90" s="1">
        <v>0.27315239096305177</v>
      </c>
      <c r="E90" s="1">
        <v>30.6282722513089</v>
      </c>
      <c r="F90" s="1">
        <v>15.5</v>
      </c>
    </row>
    <row r="91" spans="1:6" x14ac:dyDescent="0.2">
      <c r="A91" s="1">
        <v>60</v>
      </c>
      <c r="B91" s="1">
        <v>16.343440154047123</v>
      </c>
      <c r="C91" s="1">
        <v>0.1565598459528772</v>
      </c>
      <c r="E91" s="1">
        <v>31.151832460732983</v>
      </c>
      <c r="F91" s="1">
        <v>15.5</v>
      </c>
    </row>
    <row r="92" spans="1:6" x14ac:dyDescent="0.2">
      <c r="A92" s="1">
        <v>61</v>
      </c>
      <c r="B92" s="1">
        <v>16.741178506129209</v>
      </c>
      <c r="C92" s="1">
        <v>-0.24117850612920932</v>
      </c>
      <c r="E92" s="1">
        <v>31.675392670157066</v>
      </c>
      <c r="F92" s="1">
        <v>15.5</v>
      </c>
    </row>
    <row r="93" spans="1:6" x14ac:dyDescent="0.2">
      <c r="A93" s="1">
        <v>62</v>
      </c>
      <c r="B93" s="1">
        <v>15.717724604647421</v>
      </c>
      <c r="C93" s="1">
        <v>0.78227539535257939</v>
      </c>
      <c r="E93" s="1">
        <v>32.198952879581157</v>
      </c>
      <c r="F93" s="1">
        <v>15.5</v>
      </c>
    </row>
    <row r="94" spans="1:6" x14ac:dyDescent="0.2">
      <c r="A94" s="1">
        <v>63</v>
      </c>
      <c r="B94" s="1">
        <v>15.726883363514704</v>
      </c>
      <c r="C94" s="1">
        <v>0.77311663648529638</v>
      </c>
      <c r="E94" s="1">
        <v>32.72251308900524</v>
      </c>
      <c r="F94" s="1">
        <v>15.5</v>
      </c>
    </row>
    <row r="95" spans="1:6" x14ac:dyDescent="0.2">
      <c r="A95" s="1">
        <v>64</v>
      </c>
      <c r="B95" s="1">
        <v>16.727883661393061</v>
      </c>
      <c r="C95" s="1">
        <v>-0.22788366139306149</v>
      </c>
      <c r="E95" s="1">
        <v>33.246073298429323</v>
      </c>
      <c r="F95" s="1">
        <v>15.5</v>
      </c>
    </row>
    <row r="96" spans="1:6" x14ac:dyDescent="0.2">
      <c r="A96" s="1">
        <v>65</v>
      </c>
      <c r="B96" s="1">
        <v>16.495119055656993</v>
      </c>
      <c r="C96" s="1">
        <v>4.8809443430073429E-3</v>
      </c>
      <c r="E96" s="1">
        <v>33.769633507853406</v>
      </c>
      <c r="F96" s="1">
        <v>15.5</v>
      </c>
    </row>
    <row r="97" spans="1:6" x14ac:dyDescent="0.2">
      <c r="A97" s="1">
        <v>66</v>
      </c>
      <c r="B97" s="1">
        <v>16.504277814524276</v>
      </c>
      <c r="C97" s="1">
        <v>-4.2778145242756693E-3</v>
      </c>
      <c r="E97" s="1">
        <v>34.293193717277489</v>
      </c>
      <c r="F97" s="1">
        <v>15.5</v>
      </c>
    </row>
    <row r="98" spans="1:6" x14ac:dyDescent="0.2">
      <c r="A98" s="1">
        <v>67</v>
      </c>
      <c r="B98" s="1">
        <v>16.495119055656993</v>
      </c>
      <c r="C98" s="1">
        <v>4.8809443430073429E-3</v>
      </c>
      <c r="E98" s="1">
        <v>34.816753926701573</v>
      </c>
      <c r="F98" s="1">
        <v>15.5</v>
      </c>
    </row>
    <row r="99" spans="1:6" x14ac:dyDescent="0.2">
      <c r="A99" s="1">
        <v>68</v>
      </c>
      <c r="B99" s="1">
        <v>16.522595332258838</v>
      </c>
      <c r="C99" s="1">
        <v>-2.2595332258838141E-2</v>
      </c>
      <c r="E99" s="1">
        <v>35.340314136125656</v>
      </c>
      <c r="F99" s="1">
        <v>15.5</v>
      </c>
    </row>
    <row r="100" spans="1:6" x14ac:dyDescent="0.2">
      <c r="A100" s="1">
        <v>69</v>
      </c>
      <c r="B100" s="1">
        <v>16.241449525186919</v>
      </c>
      <c r="C100" s="1">
        <v>0.25855047481308091</v>
      </c>
      <c r="E100" s="1">
        <v>35.863874345549739</v>
      </c>
      <c r="F100" s="1">
        <v>15.5</v>
      </c>
    </row>
    <row r="101" spans="1:6" x14ac:dyDescent="0.2">
      <c r="A101" s="1">
        <v>70</v>
      </c>
      <c r="B101" s="1">
        <v>16.531754091126121</v>
      </c>
      <c r="C101" s="1">
        <v>-3.1754091126121153E-2</v>
      </c>
      <c r="E101" s="1">
        <v>36.387434554973822</v>
      </c>
      <c r="F101" s="1">
        <v>15.5</v>
      </c>
    </row>
    <row r="102" spans="1:6" x14ac:dyDescent="0.2">
      <c r="A102" s="1">
        <v>71</v>
      </c>
      <c r="B102" s="1">
        <v>15.963050552098196</v>
      </c>
      <c r="C102" s="1">
        <v>0.53694944790180443</v>
      </c>
      <c r="E102" s="1">
        <v>36.910994764397905</v>
      </c>
      <c r="F102" s="1">
        <v>15.5</v>
      </c>
    </row>
    <row r="103" spans="1:6" x14ac:dyDescent="0.2">
      <c r="A103" s="1">
        <v>72</v>
      </c>
      <c r="B103" s="1">
        <v>16.16787669705646</v>
      </c>
      <c r="C103" s="1">
        <v>0.33212330294353976</v>
      </c>
      <c r="E103" s="1">
        <v>37.434554973821996</v>
      </c>
      <c r="F103" s="1">
        <v>15.5</v>
      </c>
    </row>
    <row r="104" spans="1:6" x14ac:dyDescent="0.2">
      <c r="A104" s="1">
        <v>73</v>
      </c>
      <c r="B104" s="1">
        <v>16.252876610582057</v>
      </c>
      <c r="C104" s="1">
        <v>0.24712338941794343</v>
      </c>
      <c r="E104" s="1">
        <v>37.958115183246079</v>
      </c>
      <c r="F104" s="1">
        <v>15.5</v>
      </c>
    </row>
    <row r="105" spans="1:6" x14ac:dyDescent="0.2">
      <c r="A105" s="1">
        <v>74</v>
      </c>
      <c r="B105" s="1">
        <v>16.924955604041216</v>
      </c>
      <c r="C105" s="1">
        <v>-0.42495560404121591</v>
      </c>
      <c r="E105" s="1">
        <v>38.481675392670162</v>
      </c>
      <c r="F105" s="1">
        <v>15.5</v>
      </c>
    </row>
    <row r="106" spans="1:6" x14ac:dyDescent="0.2">
      <c r="A106" s="1">
        <v>75</v>
      </c>
      <c r="B106" s="1">
        <v>16.215428039622061</v>
      </c>
      <c r="C106" s="1">
        <v>0.28457196037793864</v>
      </c>
      <c r="E106" s="1">
        <v>39.005235602094245</v>
      </c>
      <c r="F106" s="1">
        <v>15.5</v>
      </c>
    </row>
    <row r="107" spans="1:6" x14ac:dyDescent="0.2">
      <c r="A107" s="1">
        <v>76</v>
      </c>
      <c r="B107" s="1">
        <v>15.449955315138194</v>
      </c>
      <c r="C107" s="1">
        <v>0.55004468486180613</v>
      </c>
      <c r="E107" s="1">
        <v>39.528795811518329</v>
      </c>
      <c r="F107" s="1">
        <v>15.5</v>
      </c>
    </row>
    <row r="108" spans="1:6" x14ac:dyDescent="0.2">
      <c r="A108" s="1">
        <v>77</v>
      </c>
      <c r="B108" s="1">
        <v>15.762215246239338</v>
      </c>
      <c r="C108" s="1">
        <v>0.23778475376066233</v>
      </c>
      <c r="E108" s="1">
        <v>40.052356020942412</v>
      </c>
      <c r="F108" s="1">
        <v>15.5</v>
      </c>
    </row>
    <row r="109" spans="1:6" x14ac:dyDescent="0.2">
      <c r="A109" s="1">
        <v>78</v>
      </c>
      <c r="B109" s="1">
        <v>15.960932223505724</v>
      </c>
      <c r="C109" s="1">
        <v>3.9067776494276174E-2</v>
      </c>
      <c r="E109" s="1">
        <v>40.575916230366495</v>
      </c>
      <c r="F109" s="1">
        <v>15.5</v>
      </c>
    </row>
    <row r="110" spans="1:6" x14ac:dyDescent="0.2">
      <c r="A110" s="1">
        <v>79</v>
      </c>
      <c r="B110" s="1">
        <v>15.703624845608266</v>
      </c>
      <c r="C110" s="1">
        <v>0.29637515439173434</v>
      </c>
      <c r="E110" s="1">
        <v>41.099476439790578</v>
      </c>
      <c r="F110" s="1">
        <v>15.5</v>
      </c>
    </row>
    <row r="111" spans="1:6" x14ac:dyDescent="0.2">
      <c r="A111" s="1">
        <v>80</v>
      </c>
      <c r="B111" s="1">
        <v>15.474029632417144</v>
      </c>
      <c r="C111" s="1">
        <v>0.52597036758285576</v>
      </c>
      <c r="E111" s="1">
        <v>41.623036649214662</v>
      </c>
      <c r="F111" s="1">
        <v>16</v>
      </c>
    </row>
    <row r="112" spans="1:6" x14ac:dyDescent="0.2">
      <c r="A112" s="1">
        <v>81</v>
      </c>
      <c r="B112" s="1">
        <v>16.027162487693701</v>
      </c>
      <c r="C112" s="1">
        <v>-2.7162487693701109E-2</v>
      </c>
      <c r="E112" s="1">
        <v>42.146596858638745</v>
      </c>
      <c r="F112" s="1">
        <v>16</v>
      </c>
    </row>
    <row r="113" spans="1:6" x14ac:dyDescent="0.2">
      <c r="A113" s="1">
        <v>82</v>
      </c>
      <c r="B113" s="1">
        <v>16.054638764295547</v>
      </c>
      <c r="C113" s="1">
        <v>-5.4638764295546594E-2</v>
      </c>
      <c r="E113" s="1">
        <v>42.670157068062828</v>
      </c>
      <c r="F113" s="1">
        <v>16</v>
      </c>
    </row>
    <row r="114" spans="1:6" x14ac:dyDescent="0.2">
      <c r="A114" s="1">
        <v>83</v>
      </c>
      <c r="B114" s="1">
        <v>15.819286751560037</v>
      </c>
      <c r="C114" s="1">
        <v>0.18071324843996273</v>
      </c>
      <c r="E114" s="1">
        <v>43.193717277486911</v>
      </c>
      <c r="F114" s="1">
        <v>16</v>
      </c>
    </row>
    <row r="115" spans="1:6" x14ac:dyDescent="0.2">
      <c r="A115" s="1">
        <v>84</v>
      </c>
      <c r="B115" s="1">
        <v>16.091273799764672</v>
      </c>
      <c r="C115" s="1">
        <v>-9.1273799764671537E-2</v>
      </c>
      <c r="E115" s="1">
        <v>43.717277486910994</v>
      </c>
      <c r="F115" s="1">
        <v>16</v>
      </c>
    </row>
    <row r="116" spans="1:6" x14ac:dyDescent="0.2">
      <c r="A116" s="1">
        <v>85</v>
      </c>
      <c r="B116" s="1">
        <v>15.849812619337284</v>
      </c>
      <c r="C116" s="1">
        <v>0.15018738066271631</v>
      </c>
      <c r="E116" s="1">
        <v>44.240837696335085</v>
      </c>
      <c r="F116" s="1">
        <v>16</v>
      </c>
    </row>
    <row r="117" spans="1:6" x14ac:dyDescent="0.2">
      <c r="A117" s="1">
        <v>86</v>
      </c>
      <c r="B117" s="1">
        <v>15.858971378204567</v>
      </c>
      <c r="C117" s="1">
        <v>0.1410286217954333</v>
      </c>
      <c r="E117" s="1">
        <v>44.764397905759168</v>
      </c>
      <c r="F117" s="1">
        <v>16</v>
      </c>
    </row>
    <row r="118" spans="1:6" x14ac:dyDescent="0.2">
      <c r="A118" s="1">
        <v>87</v>
      </c>
      <c r="B118" s="1">
        <v>16.130958426409205</v>
      </c>
      <c r="C118" s="1">
        <v>-0.13095842640920452</v>
      </c>
      <c r="E118" s="1">
        <v>45.287958115183251</v>
      </c>
      <c r="F118" s="1">
        <v>16</v>
      </c>
    </row>
    <row r="119" spans="1:6" x14ac:dyDescent="0.2">
      <c r="A119" s="1">
        <v>88</v>
      </c>
      <c r="B119" s="1">
        <v>15.960884252907555</v>
      </c>
      <c r="C119" s="1">
        <v>3.9115747092445474E-2</v>
      </c>
      <c r="E119" s="1">
        <v>45.811518324607334</v>
      </c>
      <c r="F119" s="1">
        <v>16</v>
      </c>
    </row>
    <row r="120" spans="1:6" x14ac:dyDescent="0.2">
      <c r="A120" s="1">
        <v>89</v>
      </c>
      <c r="B120" s="1">
        <v>16.198354594235539</v>
      </c>
      <c r="C120" s="1">
        <v>-0.19835459423553914</v>
      </c>
      <c r="E120" s="1">
        <v>46.335078534031418</v>
      </c>
      <c r="F120" s="1">
        <v>16</v>
      </c>
    </row>
    <row r="121" spans="1:6" x14ac:dyDescent="0.2">
      <c r="A121" s="1">
        <v>90</v>
      </c>
      <c r="B121" s="1">
        <v>15.653613292576447</v>
      </c>
      <c r="C121" s="1">
        <v>0.34638670742355337</v>
      </c>
      <c r="E121" s="1">
        <v>46.858638743455501</v>
      </c>
      <c r="F121" s="1">
        <v>16</v>
      </c>
    </row>
    <row r="122" spans="1:6" x14ac:dyDescent="0.2">
      <c r="A122" s="1">
        <v>91</v>
      </c>
      <c r="B122" s="1">
        <v>15.805838556276905</v>
      </c>
      <c r="C122" s="1">
        <v>0.19416144372309496</v>
      </c>
      <c r="E122" s="1">
        <v>47.382198952879584</v>
      </c>
      <c r="F122" s="1">
        <v>16</v>
      </c>
    </row>
    <row r="123" spans="1:6" x14ac:dyDescent="0.2">
      <c r="A123" s="1">
        <v>92</v>
      </c>
      <c r="B123" s="1">
        <v>15.953076617382932</v>
      </c>
      <c r="C123" s="1">
        <v>4.6923382617068299E-2</v>
      </c>
      <c r="E123" s="1">
        <v>47.905759162303667</v>
      </c>
      <c r="F123" s="1">
        <v>16</v>
      </c>
    </row>
    <row r="124" spans="1:6" x14ac:dyDescent="0.2">
      <c r="A124" s="1">
        <v>93</v>
      </c>
      <c r="B124" s="1">
        <v>15.980552893984777</v>
      </c>
      <c r="C124" s="1">
        <v>1.9447106015222815E-2</v>
      </c>
      <c r="E124" s="1">
        <v>48.42931937172775</v>
      </c>
      <c r="F124" s="1">
        <v>16</v>
      </c>
    </row>
    <row r="125" spans="1:6" x14ac:dyDescent="0.2">
      <c r="A125" s="1">
        <v>94</v>
      </c>
      <c r="B125" s="1">
        <v>16.008029170586621</v>
      </c>
      <c r="C125" s="1">
        <v>-8.0291705866208929E-3</v>
      </c>
      <c r="E125" s="1">
        <v>48.952879581151834</v>
      </c>
      <c r="F125" s="1">
        <v>16</v>
      </c>
    </row>
    <row r="126" spans="1:6" x14ac:dyDescent="0.2">
      <c r="A126" s="1">
        <v>95</v>
      </c>
      <c r="B126" s="1">
        <v>16.029984535748568</v>
      </c>
      <c r="C126" s="1">
        <v>-2.9984535748567964E-2</v>
      </c>
      <c r="E126" s="1">
        <v>49.476439790575917</v>
      </c>
      <c r="F126" s="1">
        <v>16</v>
      </c>
    </row>
    <row r="127" spans="1:6" x14ac:dyDescent="0.2">
      <c r="A127" s="1">
        <v>96</v>
      </c>
      <c r="B127" s="1">
        <v>16.039143294615851</v>
      </c>
      <c r="C127" s="1">
        <v>-3.9143294615850976E-2</v>
      </c>
      <c r="E127" s="1">
        <v>50</v>
      </c>
      <c r="F127" s="1">
        <v>16</v>
      </c>
    </row>
    <row r="128" spans="1:6" x14ac:dyDescent="0.2">
      <c r="A128" s="1">
        <v>97</v>
      </c>
      <c r="B128" s="1">
        <v>16.554022475025242</v>
      </c>
      <c r="C128" s="1">
        <v>-0.55402247502524204</v>
      </c>
      <c r="E128" s="1">
        <v>50.52356020942409</v>
      </c>
      <c r="F128" s="1">
        <v>16</v>
      </c>
    </row>
    <row r="129" spans="1:6" x14ac:dyDescent="0.2">
      <c r="A129" s="1">
        <v>98</v>
      </c>
      <c r="B129" s="1">
        <v>16.460032699057287</v>
      </c>
      <c r="C129" s="1">
        <v>-0.46003269905728672</v>
      </c>
      <c r="E129" s="1">
        <v>51.047120418848174</v>
      </c>
      <c r="F129" s="1">
        <v>16</v>
      </c>
    </row>
    <row r="130" spans="1:6" x14ac:dyDescent="0.2">
      <c r="A130" s="1">
        <v>99</v>
      </c>
      <c r="B130" s="1">
        <v>16.20636316858721</v>
      </c>
      <c r="C130" s="1">
        <v>-0.2063631685872096</v>
      </c>
      <c r="E130" s="1">
        <v>51.570680628272257</v>
      </c>
      <c r="F130" s="1">
        <v>16</v>
      </c>
    </row>
    <row r="131" spans="1:6" x14ac:dyDescent="0.2">
      <c r="A131" s="1">
        <v>100</v>
      </c>
      <c r="B131" s="1">
        <v>15.934759099648369</v>
      </c>
      <c r="C131" s="1">
        <v>6.5240900351630771E-2</v>
      </c>
      <c r="E131" s="1">
        <v>52.09424083769634</v>
      </c>
      <c r="F131" s="1">
        <v>16</v>
      </c>
    </row>
    <row r="132" spans="1:6" x14ac:dyDescent="0.2">
      <c r="A132" s="1">
        <v>101</v>
      </c>
      <c r="B132" s="1">
        <v>15.708565845780138</v>
      </c>
      <c r="C132" s="1">
        <v>0.29143415421986241</v>
      </c>
      <c r="E132" s="1">
        <v>52.617801047120423</v>
      </c>
      <c r="F132" s="1">
        <v>16</v>
      </c>
    </row>
    <row r="133" spans="1:6" x14ac:dyDescent="0.2">
      <c r="A133" s="1">
        <v>102</v>
      </c>
      <c r="B133" s="1">
        <v>16.370916430648968</v>
      </c>
      <c r="C133" s="1">
        <v>-0.37091643064896829</v>
      </c>
      <c r="E133" s="1">
        <v>53.141361256544506</v>
      </c>
      <c r="F133" s="1">
        <v>16</v>
      </c>
    </row>
    <row r="134" spans="1:6" x14ac:dyDescent="0.2">
      <c r="A134" s="1">
        <v>103</v>
      </c>
      <c r="B134" s="1">
        <v>16.10159846227031</v>
      </c>
      <c r="C134" s="1">
        <v>-0.10159846227031011</v>
      </c>
      <c r="E134" s="1">
        <v>53.66492146596859</v>
      </c>
      <c r="F134" s="1">
        <v>16</v>
      </c>
    </row>
    <row r="135" spans="1:6" x14ac:dyDescent="0.2">
      <c r="A135" s="1">
        <v>104</v>
      </c>
      <c r="B135" s="1">
        <v>15.850069459295224</v>
      </c>
      <c r="C135" s="1">
        <v>0.1499305407047764</v>
      </c>
      <c r="E135" s="1">
        <v>54.188481675392673</v>
      </c>
      <c r="F135" s="1">
        <v>16</v>
      </c>
    </row>
    <row r="136" spans="1:6" x14ac:dyDescent="0.2">
      <c r="A136" s="1">
        <v>105</v>
      </c>
      <c r="B136" s="1">
        <v>15.742635673152337</v>
      </c>
      <c r="C136" s="1">
        <v>0.25736432684766264</v>
      </c>
      <c r="E136" s="1">
        <v>54.712041884816756</v>
      </c>
      <c r="F136" s="1">
        <v>16</v>
      </c>
    </row>
    <row r="137" spans="1:6" x14ac:dyDescent="0.2">
      <c r="A137" s="1">
        <v>106</v>
      </c>
      <c r="B137" s="1">
        <v>15.470648624947701</v>
      </c>
      <c r="C137" s="1">
        <v>0.52935137505229868</v>
      </c>
      <c r="E137" s="1">
        <v>55.235602094240839</v>
      </c>
      <c r="F137" s="1">
        <v>16</v>
      </c>
    </row>
    <row r="138" spans="1:6" x14ac:dyDescent="0.2">
      <c r="A138" s="1">
        <v>107</v>
      </c>
      <c r="B138" s="1">
        <v>15.06401125257193</v>
      </c>
      <c r="C138" s="1">
        <v>0.9359887474280697</v>
      </c>
      <c r="E138" s="1">
        <v>55.759162303664922</v>
      </c>
      <c r="F138" s="1">
        <v>16</v>
      </c>
    </row>
    <row r="139" spans="1:6" x14ac:dyDescent="0.2">
      <c r="A139" s="1">
        <v>108</v>
      </c>
      <c r="B139" s="1">
        <v>15.559791288576211</v>
      </c>
      <c r="C139" s="1">
        <v>0.44020871142378937</v>
      </c>
      <c r="E139" s="1">
        <v>56.282722513089006</v>
      </c>
      <c r="F139" s="1">
        <v>16</v>
      </c>
    </row>
    <row r="140" spans="1:6" x14ac:dyDescent="0.2">
      <c r="A140" s="1">
        <v>109</v>
      </c>
      <c r="B140" s="1">
        <v>15.661292867566665</v>
      </c>
      <c r="C140" s="1">
        <v>0.33870713243333483</v>
      </c>
      <c r="E140" s="1">
        <v>56.806282722513089</v>
      </c>
      <c r="F140" s="1">
        <v>16</v>
      </c>
    </row>
    <row r="141" spans="1:6" x14ac:dyDescent="0.2">
      <c r="A141" s="1">
        <v>110</v>
      </c>
      <c r="B141" s="1">
        <v>15.679610385301228</v>
      </c>
      <c r="C141" s="1">
        <v>0.32038961469877236</v>
      </c>
      <c r="E141" s="1">
        <v>57.329842931937179</v>
      </c>
      <c r="F141" s="1">
        <v>16</v>
      </c>
    </row>
    <row r="142" spans="1:6" x14ac:dyDescent="0.2">
      <c r="A142" s="1">
        <v>111</v>
      </c>
      <c r="B142" s="1">
        <v>16.206269280754782</v>
      </c>
      <c r="C142" s="1">
        <v>-0.2062692807547819</v>
      </c>
      <c r="E142" s="1">
        <v>57.853403141361262</v>
      </c>
      <c r="F142" s="1">
        <v>16</v>
      </c>
    </row>
    <row r="143" spans="1:6" x14ac:dyDescent="0.2">
      <c r="A143" s="1">
        <v>112</v>
      </c>
      <c r="B143" s="1">
        <v>15.340876494377076</v>
      </c>
      <c r="C143" s="1">
        <v>0.6591235056229241</v>
      </c>
      <c r="E143" s="1">
        <v>58.376963350785346</v>
      </c>
      <c r="F143" s="1">
        <v>16</v>
      </c>
    </row>
    <row r="144" spans="1:6" x14ac:dyDescent="0.2">
      <c r="A144" s="1">
        <v>113</v>
      </c>
      <c r="B144" s="1">
        <v>15.387735412063689</v>
      </c>
      <c r="C144" s="1">
        <v>0.11226458793631089</v>
      </c>
      <c r="E144" s="1">
        <v>58.900523560209429</v>
      </c>
      <c r="F144" s="1">
        <v>16</v>
      </c>
    </row>
    <row r="145" spans="1:6" x14ac:dyDescent="0.2">
      <c r="A145" s="1">
        <v>114</v>
      </c>
      <c r="B145" s="1">
        <v>15.663940218963736</v>
      </c>
      <c r="C145" s="1">
        <v>-0.16394021896373623</v>
      </c>
      <c r="E145" s="1">
        <v>59.424083769633512</v>
      </c>
      <c r="F145" s="1">
        <v>16</v>
      </c>
    </row>
    <row r="146" spans="1:6" x14ac:dyDescent="0.2">
      <c r="A146" s="1">
        <v>115</v>
      </c>
      <c r="B146" s="1">
        <v>14.896822459861635</v>
      </c>
      <c r="C146" s="1">
        <v>0.60317754013836478</v>
      </c>
      <c r="E146" s="1">
        <v>59.947643979057595</v>
      </c>
      <c r="F146" s="1">
        <v>16</v>
      </c>
    </row>
    <row r="147" spans="1:6" x14ac:dyDescent="0.2">
      <c r="A147" s="1">
        <v>116</v>
      </c>
      <c r="B147" s="1">
        <v>14.99421481867701</v>
      </c>
      <c r="C147" s="1">
        <v>0.50578518132298989</v>
      </c>
      <c r="E147" s="1">
        <v>60.471204188481678</v>
      </c>
      <c r="F147" s="1">
        <v>16</v>
      </c>
    </row>
    <row r="148" spans="1:6" x14ac:dyDescent="0.2">
      <c r="A148" s="1">
        <v>117</v>
      </c>
      <c r="B148" s="1">
        <v>15.150491990331709</v>
      </c>
      <c r="C148" s="1">
        <v>0.34950800966829121</v>
      </c>
      <c r="E148" s="1">
        <v>60.994764397905762</v>
      </c>
      <c r="F148" s="1">
        <v>16.5</v>
      </c>
    </row>
    <row r="149" spans="1:6" x14ac:dyDescent="0.2">
      <c r="A149" s="1">
        <v>118</v>
      </c>
      <c r="B149" s="1">
        <v>15.440796556270911</v>
      </c>
      <c r="C149" s="1">
        <v>5.9203443729089145E-2</v>
      </c>
      <c r="E149" s="1">
        <v>61.518324607329845</v>
      </c>
      <c r="F149" s="1">
        <v>16.5</v>
      </c>
    </row>
    <row r="150" spans="1:6" x14ac:dyDescent="0.2">
      <c r="A150" s="1">
        <v>119</v>
      </c>
      <c r="B150" s="1">
        <v>15.731101122210111</v>
      </c>
      <c r="C150" s="1">
        <v>-0.23110112221011114</v>
      </c>
      <c r="E150" s="1">
        <v>62.041884816753928</v>
      </c>
      <c r="F150" s="1">
        <v>16.5</v>
      </c>
    </row>
    <row r="151" spans="1:6" x14ac:dyDescent="0.2">
      <c r="A151" s="1">
        <v>120</v>
      </c>
      <c r="B151" s="1">
        <v>15.938976858343777</v>
      </c>
      <c r="C151" s="1">
        <v>-0.43897685834377675</v>
      </c>
      <c r="E151" s="1">
        <v>62.565445026178011</v>
      </c>
      <c r="F151" s="1">
        <v>16.5</v>
      </c>
    </row>
    <row r="152" spans="1:6" x14ac:dyDescent="0.2">
      <c r="A152" s="1">
        <v>121</v>
      </c>
      <c r="B152" s="1">
        <v>15.422479038536348</v>
      </c>
      <c r="C152" s="1">
        <v>7.7520961463651616E-2</v>
      </c>
      <c r="E152" s="1">
        <v>63.089005235602095</v>
      </c>
      <c r="F152" s="1">
        <v>16.5</v>
      </c>
    </row>
    <row r="153" spans="1:6" x14ac:dyDescent="0.2">
      <c r="A153" s="1">
        <v>122</v>
      </c>
      <c r="B153" s="1">
        <v>15.266201866881648</v>
      </c>
      <c r="C153" s="1">
        <v>0.23379813311835207</v>
      </c>
      <c r="E153" s="1">
        <v>63.612565445026178</v>
      </c>
      <c r="F153" s="1">
        <v>16.5</v>
      </c>
    </row>
    <row r="154" spans="1:6" x14ac:dyDescent="0.2">
      <c r="A154" s="1">
        <v>123</v>
      </c>
      <c r="B154" s="1">
        <v>15.617144107848489</v>
      </c>
      <c r="C154" s="1">
        <v>-0.11714410784848894</v>
      </c>
      <c r="E154" s="1">
        <v>64.136125654450268</v>
      </c>
      <c r="F154" s="1">
        <v>16.5</v>
      </c>
    </row>
    <row r="155" spans="1:6" x14ac:dyDescent="0.2">
      <c r="A155" s="1">
        <v>124</v>
      </c>
      <c r="B155" s="1">
        <v>15.164757600112029</v>
      </c>
      <c r="C155" s="1">
        <v>0.33524239988797078</v>
      </c>
      <c r="E155" s="1">
        <v>64.659685863874344</v>
      </c>
      <c r="F155" s="1">
        <v>16.5</v>
      </c>
    </row>
    <row r="156" spans="1:6" x14ac:dyDescent="0.2">
      <c r="A156" s="1">
        <v>125</v>
      </c>
      <c r="B156" s="1">
        <v>15.746016680621784</v>
      </c>
      <c r="C156" s="1">
        <v>-0.24601668062178383</v>
      </c>
      <c r="E156" s="1">
        <v>65.183246073298434</v>
      </c>
      <c r="F156" s="1">
        <v>16.5</v>
      </c>
    </row>
    <row r="157" spans="1:6" x14ac:dyDescent="0.2">
      <c r="A157" s="1">
        <v>126</v>
      </c>
      <c r="B157" s="1">
        <v>15.755175439489063</v>
      </c>
      <c r="C157" s="1">
        <v>-0.25517543948906329</v>
      </c>
      <c r="E157" s="1">
        <v>65.706806282722511</v>
      </c>
      <c r="F157" s="1">
        <v>16.5</v>
      </c>
    </row>
    <row r="158" spans="1:6" x14ac:dyDescent="0.2">
      <c r="A158" s="1">
        <v>127</v>
      </c>
      <c r="B158" s="1">
        <v>15.919609053232206</v>
      </c>
      <c r="C158" s="1">
        <v>-0.41960905323220565</v>
      </c>
      <c r="E158" s="1">
        <v>66.230366492146601</v>
      </c>
      <c r="F158" s="1">
        <v>16.5</v>
      </c>
    </row>
    <row r="159" spans="1:6" x14ac:dyDescent="0.2">
      <c r="A159" s="1">
        <v>128</v>
      </c>
      <c r="B159" s="1">
        <v>15.782651716090909</v>
      </c>
      <c r="C159" s="1">
        <v>-0.28265171609090878</v>
      </c>
      <c r="E159" s="1">
        <v>66.753926701570677</v>
      </c>
      <c r="F159" s="1">
        <v>16.5</v>
      </c>
    </row>
    <row r="160" spans="1:6" x14ac:dyDescent="0.2">
      <c r="A160" s="1">
        <v>129</v>
      </c>
      <c r="B160" s="1">
        <v>16.33883416254287</v>
      </c>
      <c r="C160" s="1">
        <v>-0.83883416254287013</v>
      </c>
      <c r="E160" s="1">
        <v>67.277486910994767</v>
      </c>
      <c r="F160" s="1">
        <v>16.5</v>
      </c>
    </row>
    <row r="161" spans="1:6" x14ac:dyDescent="0.2">
      <c r="A161" s="1">
        <v>130</v>
      </c>
      <c r="B161" s="1">
        <v>15.822336342735438</v>
      </c>
      <c r="C161" s="1">
        <v>-0.32233634273543821</v>
      </c>
      <c r="E161" s="1">
        <v>67.801047120418858</v>
      </c>
      <c r="F161" s="1">
        <v>16.5</v>
      </c>
    </row>
    <row r="162" spans="1:6" x14ac:dyDescent="0.2">
      <c r="A162" s="1">
        <v>131</v>
      </c>
      <c r="B162" s="1">
        <v>15.800969233825471</v>
      </c>
      <c r="C162" s="1">
        <v>-0.30096923382547125</v>
      </c>
      <c r="E162" s="1">
        <v>68.324607329842934</v>
      </c>
      <c r="F162" s="1">
        <v>16.5</v>
      </c>
    </row>
    <row r="163" spans="1:6" x14ac:dyDescent="0.2">
      <c r="A163" s="1">
        <v>132</v>
      </c>
      <c r="B163" s="1">
        <v>16.103482149807359</v>
      </c>
      <c r="C163" s="1">
        <v>-0.60348214980735904</v>
      </c>
      <c r="E163" s="1">
        <v>68.848167539267024</v>
      </c>
      <c r="F163" s="1">
        <v>16.5</v>
      </c>
    </row>
    <row r="164" spans="1:6" x14ac:dyDescent="0.2">
      <c r="A164" s="1">
        <v>133</v>
      </c>
      <c r="B164" s="1">
        <v>15.962235376250215</v>
      </c>
      <c r="C164" s="1">
        <v>-0.46223537625021471</v>
      </c>
      <c r="E164" s="1">
        <v>69.3717277486911</v>
      </c>
      <c r="F164" s="1">
        <v>16.5</v>
      </c>
    </row>
    <row r="165" spans="1:6" x14ac:dyDescent="0.2">
      <c r="A165" s="1">
        <v>134</v>
      </c>
      <c r="B165" s="1">
        <v>15.708565845780138</v>
      </c>
      <c r="C165" s="1">
        <v>-0.20856584578013759</v>
      </c>
      <c r="E165" s="1">
        <v>69.89528795811519</v>
      </c>
      <c r="F165" s="1">
        <v>16.5</v>
      </c>
    </row>
    <row r="166" spans="1:6" x14ac:dyDescent="0.2">
      <c r="A166" s="1">
        <v>135</v>
      </c>
      <c r="B166" s="1">
        <v>16.057460812350413</v>
      </c>
      <c r="C166" s="1">
        <v>-0.55746081235041345</v>
      </c>
      <c r="E166" s="1">
        <v>70.418848167539267</v>
      </c>
      <c r="F166" s="1">
        <v>16.5</v>
      </c>
    </row>
    <row r="167" spans="1:6" x14ac:dyDescent="0.2">
      <c r="A167" s="1">
        <v>136</v>
      </c>
      <c r="B167" s="1">
        <v>15.690248328045575</v>
      </c>
      <c r="C167" s="1">
        <v>-0.19024832804557512</v>
      </c>
      <c r="E167" s="1">
        <v>70.942408376963357</v>
      </c>
      <c r="F167" s="1">
        <v>16.5</v>
      </c>
    </row>
    <row r="168" spans="1:6" x14ac:dyDescent="0.2">
      <c r="A168" s="1">
        <v>137</v>
      </c>
      <c r="B168" s="1">
        <v>15.962235376250215</v>
      </c>
      <c r="C168" s="1">
        <v>-0.46223537625021471</v>
      </c>
      <c r="E168" s="1">
        <v>71.465968586387433</v>
      </c>
      <c r="F168" s="1">
        <v>16.5</v>
      </c>
    </row>
    <row r="169" spans="1:6" x14ac:dyDescent="0.2">
      <c r="A169" s="1">
        <v>138</v>
      </c>
      <c r="B169" s="1">
        <v>16.097145438994946</v>
      </c>
      <c r="C169" s="1">
        <v>-0.59714543899494643</v>
      </c>
      <c r="E169" s="1">
        <v>71.989528795811523</v>
      </c>
      <c r="F169" s="1">
        <v>16.5</v>
      </c>
    </row>
    <row r="170" spans="1:6" x14ac:dyDescent="0.2">
      <c r="A170" s="1">
        <v>139</v>
      </c>
      <c r="B170" s="1">
        <v>15.470648624947701</v>
      </c>
      <c r="C170" s="1">
        <v>2.9351375052298678E-2</v>
      </c>
      <c r="E170" s="1">
        <v>72.513089005235599</v>
      </c>
      <c r="F170" s="1">
        <v>16.5</v>
      </c>
    </row>
    <row r="171" spans="1:6" x14ac:dyDescent="0.2">
      <c r="A171" s="1">
        <v>140</v>
      </c>
      <c r="B171" s="1">
        <v>15.483236361882597</v>
      </c>
      <c r="C171" s="1">
        <v>1.6763638117403445E-2</v>
      </c>
      <c r="E171" s="1">
        <v>73.03664921465969</v>
      </c>
      <c r="F171" s="1">
        <v>16.5</v>
      </c>
    </row>
    <row r="172" spans="1:6" x14ac:dyDescent="0.2">
      <c r="A172" s="1">
        <v>141</v>
      </c>
      <c r="B172" s="1">
        <v>15.538188915086284</v>
      </c>
      <c r="C172" s="1">
        <v>-3.818891508628397E-2</v>
      </c>
      <c r="E172" s="1">
        <v>73.560209424083766</v>
      </c>
      <c r="F172" s="1">
        <v>16.5</v>
      </c>
    </row>
    <row r="173" spans="1:6" x14ac:dyDescent="0.2">
      <c r="A173" s="1">
        <v>142</v>
      </c>
      <c r="B173" s="1">
        <v>15.547347673953567</v>
      </c>
      <c r="C173" s="1">
        <v>-4.7347673953566982E-2</v>
      </c>
      <c r="E173" s="1">
        <v>74.083769633507856</v>
      </c>
      <c r="F173" s="1">
        <v>16.5</v>
      </c>
    </row>
    <row r="174" spans="1:6" x14ac:dyDescent="0.2">
      <c r="A174" s="1">
        <v>143</v>
      </c>
      <c r="B174" s="1">
        <v>14.91747111069542</v>
      </c>
      <c r="C174" s="1">
        <v>0.58252888930458013</v>
      </c>
      <c r="E174" s="1">
        <v>74.607329842931946</v>
      </c>
      <c r="F174" s="1">
        <v>16.5</v>
      </c>
    </row>
    <row r="175" spans="1:6" x14ac:dyDescent="0.2">
      <c r="A175" s="1">
        <v>144</v>
      </c>
      <c r="B175" s="1">
        <v>15.615499073230257</v>
      </c>
      <c r="C175" s="1">
        <v>-0.11549907323025721</v>
      </c>
      <c r="E175" s="1">
        <v>75.130890052356023</v>
      </c>
      <c r="F175" s="1">
        <v>16.5</v>
      </c>
    </row>
    <row r="176" spans="1:6" x14ac:dyDescent="0.2">
      <c r="A176" s="1">
        <v>145</v>
      </c>
      <c r="B176" s="1">
        <v>15.36182954276018</v>
      </c>
      <c r="C176" s="1">
        <v>0.13817045723981991</v>
      </c>
      <c r="E176" s="1">
        <v>75.654450261780113</v>
      </c>
      <c r="F176" s="1">
        <v>16.5</v>
      </c>
    </row>
    <row r="177" spans="1:6" x14ac:dyDescent="0.2">
      <c r="A177" s="1">
        <v>146</v>
      </c>
      <c r="B177" s="1">
        <v>15.392355410537432</v>
      </c>
      <c r="C177" s="1">
        <v>0.10764458946256816</v>
      </c>
      <c r="E177" s="1">
        <v>76.178010471204189</v>
      </c>
      <c r="F177" s="1">
        <v>16.5</v>
      </c>
    </row>
    <row r="178" spans="1:6" x14ac:dyDescent="0.2">
      <c r="A178" s="1">
        <v>147</v>
      </c>
      <c r="B178" s="1">
        <v>15.138685880067358</v>
      </c>
      <c r="C178" s="1">
        <v>0.36131411993264173</v>
      </c>
      <c r="E178" s="1">
        <v>76.701570680628279</v>
      </c>
      <c r="F178" s="1">
        <v>16.5</v>
      </c>
    </row>
    <row r="179" spans="1:6" x14ac:dyDescent="0.2">
      <c r="A179" s="1">
        <v>148</v>
      </c>
      <c r="B179" s="1">
        <v>15.157003397801921</v>
      </c>
      <c r="C179" s="1">
        <v>0.34299660219807926</v>
      </c>
      <c r="E179" s="1">
        <v>77.225130890052355</v>
      </c>
      <c r="F179" s="1">
        <v>16.5</v>
      </c>
    </row>
    <row r="180" spans="1:6" x14ac:dyDescent="0.2">
      <c r="A180" s="1">
        <v>149</v>
      </c>
      <c r="B180" s="1">
        <v>15.166162156669204</v>
      </c>
      <c r="C180" s="1">
        <v>0.33383784333079625</v>
      </c>
      <c r="E180" s="1">
        <v>77.748691099476446</v>
      </c>
      <c r="F180" s="1">
        <v>17</v>
      </c>
    </row>
    <row r="181" spans="1:6" x14ac:dyDescent="0.2">
      <c r="A181" s="1">
        <v>150</v>
      </c>
      <c r="B181" s="1">
        <v>15.184479674403766</v>
      </c>
      <c r="C181" s="1">
        <v>0.31552032559623377</v>
      </c>
      <c r="E181" s="1">
        <v>78.272251308900522</v>
      </c>
      <c r="F181" s="1">
        <v>17</v>
      </c>
    </row>
    <row r="182" spans="1:6" x14ac:dyDescent="0.2">
      <c r="A182" s="1">
        <v>151</v>
      </c>
      <c r="B182" s="1">
        <v>15.193638433271049</v>
      </c>
      <c r="C182" s="1">
        <v>0.30636156672895076</v>
      </c>
      <c r="E182" s="1">
        <v>78.795811518324612</v>
      </c>
      <c r="F182" s="1">
        <v>17</v>
      </c>
    </row>
    <row r="183" spans="1:6" x14ac:dyDescent="0.2">
      <c r="A183" s="1">
        <v>152</v>
      </c>
      <c r="B183" s="1">
        <v>15.202797192138329</v>
      </c>
      <c r="C183" s="1">
        <v>0.2972028078616713</v>
      </c>
      <c r="E183" s="1">
        <v>79.319371727748688</v>
      </c>
      <c r="F183" s="1">
        <v>17</v>
      </c>
    </row>
    <row r="184" spans="1:6" x14ac:dyDescent="0.2">
      <c r="A184" s="1">
        <v>153</v>
      </c>
      <c r="B184" s="1">
        <v>15.211955951005612</v>
      </c>
      <c r="C184" s="1">
        <v>0.28804404899438829</v>
      </c>
      <c r="E184" s="1">
        <v>79.842931937172779</v>
      </c>
      <c r="F184" s="1">
        <v>17</v>
      </c>
    </row>
    <row r="185" spans="1:6" x14ac:dyDescent="0.2">
      <c r="A185" s="1">
        <v>154</v>
      </c>
      <c r="B185" s="1">
        <v>15.716245420770354</v>
      </c>
      <c r="C185" s="1">
        <v>-0.21624542077035436</v>
      </c>
      <c r="E185" s="1">
        <v>80.366492146596855</v>
      </c>
      <c r="F185" s="1">
        <v>17</v>
      </c>
    </row>
    <row r="186" spans="1:6" x14ac:dyDescent="0.2">
      <c r="A186" s="1">
        <v>155</v>
      </c>
      <c r="B186" s="1">
        <v>14.82343677266203</v>
      </c>
      <c r="C186" s="1">
        <v>0.17656322733797047</v>
      </c>
      <c r="E186" s="1">
        <v>80.890052356020945</v>
      </c>
      <c r="F186" s="1">
        <v>17</v>
      </c>
    </row>
    <row r="187" spans="1:6" x14ac:dyDescent="0.2">
      <c r="A187" s="1">
        <v>156</v>
      </c>
      <c r="B187" s="1">
        <v>14.832595531529313</v>
      </c>
      <c r="C187" s="1">
        <v>0.16740446847068746</v>
      </c>
      <c r="E187" s="1">
        <v>81.413612565445035</v>
      </c>
      <c r="F187" s="1">
        <v>17</v>
      </c>
    </row>
    <row r="188" spans="1:6" x14ac:dyDescent="0.2">
      <c r="A188" s="1">
        <v>157</v>
      </c>
      <c r="B188" s="1">
        <v>15.597962820143239</v>
      </c>
      <c r="C188" s="1">
        <v>-0.59796282014323943</v>
      </c>
      <c r="E188" s="1">
        <v>81.937172774869111</v>
      </c>
      <c r="F188" s="1">
        <v>17</v>
      </c>
    </row>
    <row r="189" spans="1:6" x14ac:dyDescent="0.2">
      <c r="A189" s="1">
        <v>158</v>
      </c>
      <c r="B189" s="1">
        <v>15.597962820143239</v>
      </c>
      <c r="C189" s="1">
        <v>-0.59796282014323943</v>
      </c>
      <c r="E189" s="1">
        <v>82.460732984293202</v>
      </c>
      <c r="F189" s="1">
        <v>17</v>
      </c>
    </row>
    <row r="190" spans="1:6" x14ac:dyDescent="0.2">
      <c r="A190" s="1">
        <v>159</v>
      </c>
      <c r="B190" s="1">
        <v>15.431637797403628</v>
      </c>
      <c r="C190" s="1">
        <v>-0.43163779740362784</v>
      </c>
      <c r="E190" s="1">
        <v>82.984293193717278</v>
      </c>
      <c r="F190" s="1">
        <v>17</v>
      </c>
    </row>
    <row r="191" spans="1:6" x14ac:dyDescent="0.2">
      <c r="A191" s="1">
        <v>160</v>
      </c>
      <c r="B191" s="1">
        <v>15.238346203387591</v>
      </c>
      <c r="C191" s="1">
        <v>-0.23834620338759116</v>
      </c>
      <c r="E191" s="1">
        <v>83.507853403141368</v>
      </c>
      <c r="F191" s="1">
        <v>17</v>
      </c>
    </row>
    <row r="192" spans="1:6" x14ac:dyDescent="0.2">
      <c r="A192" s="1">
        <v>161</v>
      </c>
      <c r="B192" s="1">
        <v>15.07317001143921</v>
      </c>
      <c r="C192" s="1">
        <v>-7.3170011439209759E-2</v>
      </c>
      <c r="E192" s="1">
        <v>84.031413612565444</v>
      </c>
      <c r="F192" s="1">
        <v>17</v>
      </c>
    </row>
    <row r="193" spans="1:6" x14ac:dyDescent="0.2">
      <c r="A193" s="1">
        <v>162</v>
      </c>
      <c r="B193" s="1">
        <v>14.783372759125289</v>
      </c>
      <c r="C193" s="1">
        <v>0.21662724087471119</v>
      </c>
      <c r="E193" s="1">
        <v>84.554973821989535</v>
      </c>
      <c r="F193" s="1">
        <v>17</v>
      </c>
    </row>
    <row r="194" spans="1:6" x14ac:dyDescent="0.2">
      <c r="A194" s="1">
        <v>163</v>
      </c>
      <c r="B194" s="1">
        <v>15.287662228890033</v>
      </c>
      <c r="C194" s="1">
        <v>-0.28766222889003323</v>
      </c>
      <c r="E194" s="1">
        <v>85.078534031413611</v>
      </c>
      <c r="F194" s="1">
        <v>17</v>
      </c>
    </row>
    <row r="195" spans="1:6" x14ac:dyDescent="0.2">
      <c r="A195" s="1">
        <v>164</v>
      </c>
      <c r="B195" s="1">
        <v>14.801690276859851</v>
      </c>
      <c r="C195" s="1">
        <v>0.19830972314014872</v>
      </c>
      <c r="E195" s="1">
        <v>85.602094240837701</v>
      </c>
      <c r="F195" s="1">
        <v>17</v>
      </c>
    </row>
    <row r="196" spans="1:6" x14ac:dyDescent="0.2">
      <c r="A196" s="1">
        <v>165</v>
      </c>
      <c r="B196" s="1">
        <v>14.829166553461697</v>
      </c>
      <c r="C196" s="1">
        <v>0.17083344653830324</v>
      </c>
      <c r="E196" s="1">
        <v>86.125654450261777</v>
      </c>
      <c r="F196" s="1">
        <v>17</v>
      </c>
    </row>
    <row r="197" spans="1:6" x14ac:dyDescent="0.2">
      <c r="A197" s="1">
        <v>166</v>
      </c>
      <c r="B197" s="1">
        <v>15.569705278893849</v>
      </c>
      <c r="C197" s="1">
        <v>-0.56970527889384925</v>
      </c>
      <c r="E197" s="1">
        <v>86.649214659685867</v>
      </c>
      <c r="F197" s="1">
        <v>17</v>
      </c>
    </row>
    <row r="198" spans="1:6" x14ac:dyDescent="0.2">
      <c r="A198" s="1">
        <v>167</v>
      </c>
      <c r="B198" s="1">
        <v>15.597181555495695</v>
      </c>
      <c r="C198" s="1">
        <v>-0.59718155549569474</v>
      </c>
      <c r="E198" s="1">
        <v>87.172774869109944</v>
      </c>
      <c r="F198" s="1">
        <v>17</v>
      </c>
    </row>
    <row r="199" spans="1:6" x14ac:dyDescent="0.2">
      <c r="A199" s="1">
        <v>168</v>
      </c>
      <c r="B199" s="1">
        <v>15.10205084459823</v>
      </c>
      <c r="C199" s="1">
        <v>-0.10205084459822977</v>
      </c>
      <c r="E199" s="1">
        <v>87.696335078534034</v>
      </c>
      <c r="F199" s="1">
        <v>17</v>
      </c>
    </row>
    <row r="200" spans="1:6" x14ac:dyDescent="0.2">
      <c r="A200" s="1">
        <v>169</v>
      </c>
      <c r="B200" s="1">
        <v>15.642975349832103</v>
      </c>
      <c r="C200" s="1">
        <v>-0.64297534983210269</v>
      </c>
      <c r="E200" s="1">
        <v>88.219895287958124</v>
      </c>
      <c r="F200" s="1">
        <v>17</v>
      </c>
    </row>
    <row r="201" spans="1:6" x14ac:dyDescent="0.2">
      <c r="A201" s="1">
        <v>170</v>
      </c>
      <c r="B201" s="1">
        <v>15.175320915536483</v>
      </c>
      <c r="C201" s="1">
        <v>-0.17532091553648321</v>
      </c>
      <c r="E201" s="1">
        <v>88.7434554973822</v>
      </c>
      <c r="F201" s="1">
        <v>17</v>
      </c>
    </row>
    <row r="202" spans="1:6" x14ac:dyDescent="0.2">
      <c r="A202" s="1">
        <v>171</v>
      </c>
      <c r="B202" s="1">
        <v>15.221114709872895</v>
      </c>
      <c r="C202" s="1">
        <v>-0.22111470987289472</v>
      </c>
      <c r="E202" s="1">
        <v>89.267015706806291</v>
      </c>
      <c r="F202" s="1">
        <v>17</v>
      </c>
    </row>
    <row r="203" spans="1:6" x14ac:dyDescent="0.2">
      <c r="A203" s="1">
        <v>172</v>
      </c>
      <c r="B203" s="1">
        <v>15.579645302408673</v>
      </c>
      <c r="C203" s="1">
        <v>-0.5796453024086734</v>
      </c>
      <c r="E203" s="1">
        <v>89.790575916230367</v>
      </c>
      <c r="F203" s="1">
        <v>17</v>
      </c>
    </row>
    <row r="204" spans="1:6" x14ac:dyDescent="0.2">
      <c r="A204" s="1">
        <v>173</v>
      </c>
      <c r="B204" s="1">
        <v>15.479785655386065</v>
      </c>
      <c r="C204" s="1">
        <v>-0.4797856553860651</v>
      </c>
      <c r="E204" s="1">
        <v>90.314136125654457</v>
      </c>
      <c r="F204" s="1">
        <v>17</v>
      </c>
    </row>
    <row r="205" spans="1:6" x14ac:dyDescent="0.2">
      <c r="A205" s="1">
        <v>174</v>
      </c>
      <c r="B205" s="1">
        <v>15.057949215702982</v>
      </c>
      <c r="C205" s="1">
        <v>-5.7949215702981505E-2</v>
      </c>
      <c r="E205" s="1">
        <v>90.837696335078533</v>
      </c>
      <c r="F205" s="1">
        <v>17</v>
      </c>
    </row>
    <row r="206" spans="1:6" x14ac:dyDescent="0.2">
      <c r="A206" s="1">
        <v>175</v>
      </c>
      <c r="B206" s="1">
        <v>14.805119254927467</v>
      </c>
      <c r="C206" s="1">
        <v>-0.30511925492746705</v>
      </c>
      <c r="E206" s="1">
        <v>91.361256544502623</v>
      </c>
      <c r="F206" s="1">
        <v>17</v>
      </c>
    </row>
    <row r="207" spans="1:6" x14ac:dyDescent="0.2">
      <c r="A207" s="1">
        <v>176</v>
      </c>
      <c r="B207" s="1">
        <v>14.814278013794747</v>
      </c>
      <c r="C207" s="1">
        <v>-0.31427801379474651</v>
      </c>
      <c r="E207" s="1">
        <v>91.8848167539267</v>
      </c>
      <c r="F207" s="1">
        <v>17</v>
      </c>
    </row>
    <row r="208" spans="1:6" x14ac:dyDescent="0.2">
      <c r="A208" s="1">
        <v>177</v>
      </c>
      <c r="B208" s="1">
        <v>14.841754290396592</v>
      </c>
      <c r="C208" s="1">
        <v>-0.341754290396592</v>
      </c>
      <c r="E208" s="1">
        <v>92.40837696335079</v>
      </c>
      <c r="F208" s="1">
        <v>17</v>
      </c>
    </row>
    <row r="209" spans="1:6" x14ac:dyDescent="0.2">
      <c r="A209" s="1">
        <v>178</v>
      </c>
      <c r="B209" s="1">
        <v>15.082328770306493</v>
      </c>
      <c r="C209" s="1">
        <v>-0.58232877030649277</v>
      </c>
      <c r="E209" s="1">
        <v>92.931937172774866</v>
      </c>
      <c r="F209" s="1">
        <v>17</v>
      </c>
    </row>
    <row r="210" spans="1:6" x14ac:dyDescent="0.2">
      <c r="A210" s="1">
        <v>179</v>
      </c>
      <c r="B210" s="1">
        <v>13.689694785507069</v>
      </c>
      <c r="C210" s="1">
        <v>0.81030521449293147</v>
      </c>
      <c r="E210" s="1">
        <v>93.455497382198956</v>
      </c>
      <c r="F210" s="1">
        <v>17</v>
      </c>
    </row>
    <row r="211" spans="1:6" x14ac:dyDescent="0.2">
      <c r="A211" s="1">
        <v>180</v>
      </c>
      <c r="B211" s="1">
        <v>14.765055241390726</v>
      </c>
      <c r="C211" s="1">
        <v>-0.26505524139072634</v>
      </c>
      <c r="E211" s="1">
        <v>93.979057591623032</v>
      </c>
      <c r="F211" s="1">
        <v>17</v>
      </c>
    </row>
    <row r="212" spans="1:6" x14ac:dyDescent="0.2">
      <c r="A212" s="1">
        <v>181</v>
      </c>
      <c r="B212" s="1">
        <v>15.077106303132103</v>
      </c>
      <c r="C212" s="1">
        <v>-0.57710630313210309</v>
      </c>
      <c r="E212" s="1">
        <v>94.502617801047123</v>
      </c>
      <c r="F212" s="1">
        <v>17</v>
      </c>
    </row>
    <row r="213" spans="1:6" x14ac:dyDescent="0.2">
      <c r="A213" s="1">
        <v>182</v>
      </c>
      <c r="B213" s="1">
        <v>15.29544990416135</v>
      </c>
      <c r="C213" s="1">
        <v>-0.79544990416134986</v>
      </c>
      <c r="E213" s="1">
        <v>95.026178010471213</v>
      </c>
      <c r="F213" s="1">
        <v>17.5</v>
      </c>
    </row>
    <row r="214" spans="1:6" x14ac:dyDescent="0.2">
      <c r="A214" s="1">
        <v>183</v>
      </c>
      <c r="B214" s="1">
        <v>15.588804061275956</v>
      </c>
      <c r="C214" s="1">
        <v>-1.0888040612759564</v>
      </c>
      <c r="E214" s="1">
        <v>95.549738219895289</v>
      </c>
      <c r="F214" s="1">
        <v>17.5</v>
      </c>
    </row>
    <row r="215" spans="1:6" x14ac:dyDescent="0.2">
      <c r="A215" s="1">
        <v>184</v>
      </c>
      <c r="B215" s="1">
        <v>14.434274876479055</v>
      </c>
      <c r="C215" s="1">
        <v>-0.43427487647905494</v>
      </c>
      <c r="E215" s="1">
        <v>96.073298429319379</v>
      </c>
      <c r="F215" s="1">
        <v>17.5</v>
      </c>
    </row>
    <row r="216" spans="1:6" x14ac:dyDescent="0.2">
      <c r="A216" s="1">
        <v>185</v>
      </c>
      <c r="B216" s="1">
        <v>14.960722627481706</v>
      </c>
      <c r="C216" s="1">
        <v>-0.96072262748170623</v>
      </c>
      <c r="E216" s="1">
        <v>96.596858638743456</v>
      </c>
      <c r="F216" s="1">
        <v>17.5</v>
      </c>
    </row>
    <row r="217" spans="1:6" x14ac:dyDescent="0.2">
      <c r="A217" s="1">
        <v>186</v>
      </c>
      <c r="B217" s="1">
        <v>14.969881386348986</v>
      </c>
      <c r="C217" s="1">
        <v>-0.96988138634898569</v>
      </c>
      <c r="E217" s="1">
        <v>97.120418848167546</v>
      </c>
      <c r="F217" s="1">
        <v>17.5</v>
      </c>
    </row>
    <row r="218" spans="1:6" x14ac:dyDescent="0.2">
      <c r="A218" s="1">
        <v>187</v>
      </c>
      <c r="B218" s="1">
        <v>14.692164557344681</v>
      </c>
      <c r="C218" s="1">
        <v>-1.1921645573446806</v>
      </c>
      <c r="E218" s="1">
        <v>97.643979057591622</v>
      </c>
      <c r="F218" s="1">
        <v>17.5</v>
      </c>
    </row>
    <row r="219" spans="1:6" x14ac:dyDescent="0.2">
      <c r="A219" s="1">
        <v>188</v>
      </c>
      <c r="B219" s="1">
        <v>14.54229096559011</v>
      </c>
      <c r="C219" s="1">
        <v>-1.0422909655901105</v>
      </c>
      <c r="E219" s="1">
        <v>98.167539267015712</v>
      </c>
      <c r="F219" s="1">
        <v>17.5</v>
      </c>
    </row>
    <row r="220" spans="1:6" x14ac:dyDescent="0.2">
      <c r="A220" s="1">
        <v>189</v>
      </c>
      <c r="B220" s="1">
        <v>14.55144972445739</v>
      </c>
      <c r="C220" s="1">
        <v>-1.0514497244573899</v>
      </c>
      <c r="E220" s="1">
        <v>98.691099476439788</v>
      </c>
      <c r="F220" s="1">
        <v>17.5</v>
      </c>
    </row>
    <row r="221" spans="1:6" x14ac:dyDescent="0.2">
      <c r="A221" s="1">
        <v>190</v>
      </c>
      <c r="B221" s="1">
        <v>14.973310364416601</v>
      </c>
      <c r="C221" s="1">
        <v>-1.9733103644166015</v>
      </c>
      <c r="E221" s="1">
        <v>99.214659685863879</v>
      </c>
      <c r="F221" s="1">
        <v>17.5</v>
      </c>
    </row>
    <row r="222" spans="1:6" ht="17" thickBot="1" x14ac:dyDescent="0.25">
      <c r="A222" s="2">
        <v>191</v>
      </c>
      <c r="B222" s="2">
        <v>14.911785988871474</v>
      </c>
      <c r="C222" s="2">
        <v>-2.4117859888714737</v>
      </c>
      <c r="E222" s="2">
        <v>99.738219895287955</v>
      </c>
      <c r="F222" s="2">
        <v>18</v>
      </c>
    </row>
  </sheetData>
  <sortState xmlns:xlrd2="http://schemas.microsoft.com/office/spreadsheetml/2017/richdata2" ref="F32:F222">
    <sortCondition ref="F32"/>
  </sortState>
  <conditionalFormatting sqref="E17:E25">
    <cfRule type="cellIs" dxfId="2" priority="1" operator="greaterThan">
      <formula>0.05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1"/>
  <sheetViews>
    <sheetView workbookViewId="0"/>
  </sheetViews>
  <sheetFormatPr baseColWidth="10" defaultRowHeight="16" x14ac:dyDescent="0.2"/>
  <cols>
    <col min="1" max="1" width="20" customWidth="1"/>
    <col min="2" max="2" width="12.33203125" customWidth="1"/>
  </cols>
  <sheetData>
    <row r="1" spans="1:9" x14ac:dyDescent="0.2">
      <c r="A1" t="s">
        <v>308</v>
      </c>
    </row>
    <row r="2" spans="1:9" ht="17" thickBot="1" x14ac:dyDescent="0.25"/>
    <row r="3" spans="1:9" x14ac:dyDescent="0.2">
      <c r="A3" s="4" t="s">
        <v>309</v>
      </c>
      <c r="B3" s="4"/>
    </row>
    <row r="4" spans="1:9" x14ac:dyDescent="0.2">
      <c r="A4" s="1" t="s">
        <v>310</v>
      </c>
      <c r="B4" s="1">
        <v>0.82516678268031984</v>
      </c>
    </row>
    <row r="5" spans="1:9" x14ac:dyDescent="0.2">
      <c r="A5" s="1" t="s">
        <v>311</v>
      </c>
      <c r="B5" s="1">
        <v>0.68090021923899013</v>
      </c>
    </row>
    <row r="6" spans="1:9" x14ac:dyDescent="0.2">
      <c r="A6" s="1" t="s">
        <v>312</v>
      </c>
      <c r="B6" s="5">
        <v>0.66869421669621931</v>
      </c>
    </row>
    <row r="7" spans="1:9" x14ac:dyDescent="0.2">
      <c r="A7" s="1" t="s">
        <v>313</v>
      </c>
      <c r="B7" s="1">
        <v>0.54039903906253517</v>
      </c>
    </row>
    <row r="8" spans="1:9" ht="17" thickBot="1" x14ac:dyDescent="0.25">
      <c r="A8" s="2" t="s">
        <v>314</v>
      </c>
      <c r="B8" s="2">
        <v>191</v>
      </c>
    </row>
    <row r="10" spans="1:9" ht="17" thickBot="1" x14ac:dyDescent="0.25">
      <c r="A10" t="s">
        <v>315</v>
      </c>
    </row>
    <row r="11" spans="1:9" x14ac:dyDescent="0.2">
      <c r="A11" s="3"/>
      <c r="B11" s="3" t="s">
        <v>320</v>
      </c>
      <c r="C11" s="3" t="s">
        <v>321</v>
      </c>
      <c r="D11" s="3" t="s">
        <v>322</v>
      </c>
      <c r="E11" s="3" t="s">
        <v>323</v>
      </c>
      <c r="F11" s="3" t="s">
        <v>324</v>
      </c>
    </row>
    <row r="12" spans="1:9" x14ac:dyDescent="0.2">
      <c r="A12" s="1" t="s">
        <v>316</v>
      </c>
      <c r="B12" s="1">
        <v>7</v>
      </c>
      <c r="C12" s="1">
        <v>114.03474457076852</v>
      </c>
      <c r="D12" s="1">
        <v>16.290677795824074</v>
      </c>
      <c r="E12" s="1">
        <v>55.784046976318237</v>
      </c>
      <c r="F12" s="1">
        <v>3.9811609504305416E-42</v>
      </c>
    </row>
    <row r="13" spans="1:9" x14ac:dyDescent="0.2">
      <c r="A13" s="1" t="s">
        <v>317</v>
      </c>
      <c r="B13" s="1">
        <v>183</v>
      </c>
      <c r="C13" s="1">
        <v>53.441695219807187</v>
      </c>
      <c r="D13" s="1">
        <v>0.29203112141971138</v>
      </c>
      <c r="E13" s="1"/>
      <c r="F13" s="1"/>
    </row>
    <row r="14" spans="1:9" ht="17" thickBot="1" x14ac:dyDescent="0.25">
      <c r="A14" s="2" t="s">
        <v>318</v>
      </c>
      <c r="B14" s="2">
        <v>190</v>
      </c>
      <c r="C14" s="2">
        <v>167.47643979057571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325</v>
      </c>
      <c r="C16" s="3" t="s">
        <v>313</v>
      </c>
      <c r="D16" s="3" t="s">
        <v>326</v>
      </c>
      <c r="E16" s="3" t="s">
        <v>327</v>
      </c>
      <c r="F16" s="3" t="s">
        <v>328</v>
      </c>
      <c r="G16" s="3" t="s">
        <v>329</v>
      </c>
      <c r="H16" s="3" t="s">
        <v>330</v>
      </c>
      <c r="I16" s="3" t="s">
        <v>331</v>
      </c>
    </row>
    <row r="17" spans="1:9" x14ac:dyDescent="0.2">
      <c r="A17" s="1" t="s">
        <v>319</v>
      </c>
      <c r="B17" s="1">
        <v>8.5519621140877771</v>
      </c>
      <c r="C17" s="1">
        <v>1.0536332307313756</v>
      </c>
      <c r="D17" s="1">
        <v>8.1166404633531393</v>
      </c>
      <c r="E17" s="5">
        <v>6.818016443686274E-14</v>
      </c>
      <c r="F17" s="1">
        <v>6.4731311956712556</v>
      </c>
      <c r="G17" s="1">
        <v>10.630793032504299</v>
      </c>
      <c r="H17" s="1">
        <v>6.4731311956712556</v>
      </c>
      <c r="I17" s="1">
        <v>10.630793032504299</v>
      </c>
    </row>
    <row r="18" spans="1:9" x14ac:dyDescent="0.2">
      <c r="A18" s="1" t="s">
        <v>300</v>
      </c>
      <c r="B18" s="1">
        <v>0.26399025695138773</v>
      </c>
      <c r="C18" s="1">
        <v>0.12096503967770789</v>
      </c>
      <c r="D18" s="1">
        <v>2.1823682086555567</v>
      </c>
      <c r="E18" s="5">
        <v>3.0356179573169786E-2</v>
      </c>
      <c r="F18" s="1">
        <v>2.5324792352338948E-2</v>
      </c>
      <c r="G18" s="1">
        <v>0.50265572155043647</v>
      </c>
      <c r="H18" s="1">
        <v>2.5324792352338948E-2</v>
      </c>
      <c r="I18" s="1">
        <v>0.50265572155043647</v>
      </c>
    </row>
    <row r="19" spans="1:9" x14ac:dyDescent="0.2">
      <c r="A19" s="1" t="s">
        <v>4</v>
      </c>
      <c r="B19" s="1">
        <v>-0.33397655700282336</v>
      </c>
      <c r="C19" s="1">
        <v>0.10944201812518113</v>
      </c>
      <c r="D19" s="1">
        <v>-3.0516301026249062</v>
      </c>
      <c r="E19" s="5">
        <v>2.6146717924347544E-3</v>
      </c>
      <c r="F19" s="1">
        <v>-0.54990696278036488</v>
      </c>
      <c r="G19" s="1">
        <v>-0.11804615122528186</v>
      </c>
      <c r="H19" s="1">
        <v>-0.54990696278036488</v>
      </c>
      <c r="I19" s="1">
        <v>-0.11804615122528186</v>
      </c>
    </row>
    <row r="20" spans="1:9" x14ac:dyDescent="0.2">
      <c r="A20" s="1" t="s">
        <v>8</v>
      </c>
      <c r="B20" s="1">
        <v>0.53182992833228082</v>
      </c>
      <c r="C20" s="1">
        <v>8.102328441282014E-2</v>
      </c>
      <c r="D20" s="1">
        <v>6.5639147090429537</v>
      </c>
      <c r="E20" s="5">
        <v>5.2365800199815746E-10</v>
      </c>
      <c r="F20" s="1">
        <v>0.37197002278231223</v>
      </c>
      <c r="G20" s="1">
        <v>0.69168983388224947</v>
      </c>
      <c r="H20" s="1">
        <v>0.37197002278231223</v>
      </c>
      <c r="I20" s="1">
        <v>0.69168983388224947</v>
      </c>
    </row>
    <row r="21" spans="1:9" x14ac:dyDescent="0.2">
      <c r="A21" s="1" t="s">
        <v>294</v>
      </c>
      <c r="B21" s="1">
        <v>-0.39652800541729744</v>
      </c>
      <c r="C21" s="1">
        <v>0.12599494458708418</v>
      </c>
      <c r="D21" s="1">
        <v>-3.1471739339765996</v>
      </c>
      <c r="E21" s="5">
        <v>1.9249546695613779E-3</v>
      </c>
      <c r="F21" s="1">
        <v>-0.64511753233454805</v>
      </c>
      <c r="G21" s="1">
        <v>-0.14793847850004682</v>
      </c>
      <c r="H21" s="1">
        <v>-0.64511753233454805</v>
      </c>
      <c r="I21" s="1">
        <v>-0.14793847850004682</v>
      </c>
    </row>
    <row r="22" spans="1:9" x14ac:dyDescent="0.2">
      <c r="A22" s="1" t="s">
        <v>295</v>
      </c>
      <c r="B22" s="1">
        <v>-0.2640563971620824</v>
      </c>
      <c r="C22" s="1">
        <v>0.12984442326003312</v>
      </c>
      <c r="D22" s="1">
        <v>-2.0336367980415262</v>
      </c>
      <c r="E22" s="5">
        <v>4.3432162549922007E-2</v>
      </c>
      <c r="F22" s="1">
        <v>-0.52024099136812418</v>
      </c>
      <c r="G22" s="1">
        <v>-7.8718029560406189E-3</v>
      </c>
      <c r="H22" s="1">
        <v>-0.52024099136812418</v>
      </c>
      <c r="I22" s="1">
        <v>-7.8718029560406189E-3</v>
      </c>
    </row>
    <row r="23" spans="1:9" x14ac:dyDescent="0.2">
      <c r="A23" s="1" t="s">
        <v>296</v>
      </c>
      <c r="B23" s="1">
        <v>-0.54151636315582885</v>
      </c>
      <c r="C23" s="1">
        <v>0.15309073844211621</v>
      </c>
      <c r="D23" s="1">
        <v>-3.5372248423805002</v>
      </c>
      <c r="E23" s="5">
        <v>5.1241408680649384E-4</v>
      </c>
      <c r="F23" s="1">
        <v>-0.84356621419913358</v>
      </c>
      <c r="G23" s="1">
        <v>-0.23946651211252407</v>
      </c>
      <c r="H23" s="1">
        <v>-0.84356621419913358</v>
      </c>
      <c r="I23" s="1">
        <v>-0.23946651211252407</v>
      </c>
    </row>
    <row r="24" spans="1:9" ht="17" thickBot="1" x14ac:dyDescent="0.25">
      <c r="A24" s="2" t="s">
        <v>13</v>
      </c>
      <c r="B24" s="2">
        <v>3.6768215749135628E-2</v>
      </c>
      <c r="C24" s="2">
        <v>3.5567864926531038E-3</v>
      </c>
      <c r="D24" s="2">
        <v>10.337481832289916</v>
      </c>
      <c r="E24" s="6">
        <v>5.0866693126215144E-20</v>
      </c>
      <c r="F24" s="2">
        <v>2.9750633619535328E-2</v>
      </c>
      <c r="G24" s="2">
        <v>4.3785797878735933E-2</v>
      </c>
      <c r="H24" s="2">
        <v>2.9750633619535328E-2</v>
      </c>
      <c r="I24" s="2">
        <v>4.3785797878735933E-2</v>
      </c>
    </row>
    <row r="28" spans="1:9" x14ac:dyDescent="0.2">
      <c r="A28" t="s">
        <v>332</v>
      </c>
      <c r="E28" t="s">
        <v>336</v>
      </c>
    </row>
    <row r="29" spans="1:9" ht="17" thickBot="1" x14ac:dyDescent="0.25"/>
    <row r="30" spans="1:9" x14ac:dyDescent="0.2">
      <c r="A30" s="3" t="s">
        <v>333</v>
      </c>
      <c r="B30" s="3" t="s">
        <v>334</v>
      </c>
      <c r="C30" s="3" t="s">
        <v>335</v>
      </c>
      <c r="E30" s="3" t="s">
        <v>337</v>
      </c>
      <c r="F30" s="3" t="s">
        <v>15</v>
      </c>
    </row>
    <row r="31" spans="1:9" x14ac:dyDescent="0.2">
      <c r="A31" s="1">
        <v>1</v>
      </c>
      <c r="B31" s="1">
        <v>16.631527833332882</v>
      </c>
      <c r="C31" s="1">
        <v>1.368472166667118</v>
      </c>
      <c r="E31" s="1">
        <v>0.26178010471204188</v>
      </c>
      <c r="F31" s="1">
        <v>12.5</v>
      </c>
    </row>
    <row r="32" spans="1:9" x14ac:dyDescent="0.2">
      <c r="A32" s="1">
        <v>2</v>
      </c>
      <c r="B32" s="1">
        <v>16.897442797499021</v>
      </c>
      <c r="C32" s="1">
        <v>0.60255720250097866</v>
      </c>
      <c r="E32" s="1">
        <v>0.78534031413612571</v>
      </c>
      <c r="F32" s="1">
        <v>13</v>
      </c>
    </row>
    <row r="33" spans="1:6" x14ac:dyDescent="0.2">
      <c r="A33" s="1">
        <v>3</v>
      </c>
      <c r="B33" s="1">
        <v>17.163357761665164</v>
      </c>
      <c r="C33" s="1">
        <v>0.33664223833483575</v>
      </c>
      <c r="E33" s="1">
        <v>1.3089005235602094</v>
      </c>
      <c r="F33" s="1">
        <v>13.5</v>
      </c>
    </row>
    <row r="34" spans="1:6" x14ac:dyDescent="0.2">
      <c r="A34" s="1">
        <v>4</v>
      </c>
      <c r="B34" s="1">
        <v>19.959580569386926</v>
      </c>
      <c r="C34" s="1">
        <v>-2.4595805693869259</v>
      </c>
      <c r="E34" s="1">
        <v>1.8324607329842932</v>
      </c>
      <c r="F34" s="1">
        <v>13.5</v>
      </c>
    </row>
    <row r="35" spans="1:6" x14ac:dyDescent="0.2">
      <c r="A35" s="1">
        <v>5</v>
      </c>
      <c r="B35" s="1">
        <v>17.410187235430442</v>
      </c>
      <c r="C35" s="1">
        <v>8.9812764569558112E-2</v>
      </c>
      <c r="E35" s="1">
        <v>2.3560209424083771</v>
      </c>
      <c r="F35" s="1">
        <v>13.5</v>
      </c>
    </row>
    <row r="36" spans="1:6" x14ac:dyDescent="0.2">
      <c r="A36" s="1">
        <v>6</v>
      </c>
      <c r="B36" s="1">
        <v>17.012753622568127</v>
      </c>
      <c r="C36" s="1">
        <v>0.48724637743187316</v>
      </c>
      <c r="E36" s="1">
        <v>2.8795811518324608</v>
      </c>
      <c r="F36" s="1">
        <v>14</v>
      </c>
    </row>
    <row r="37" spans="1:6" x14ac:dyDescent="0.2">
      <c r="A37" s="1">
        <v>7</v>
      </c>
      <c r="B37" s="1">
        <v>17.012753622568127</v>
      </c>
      <c r="C37" s="1">
        <v>0.48724637743187316</v>
      </c>
      <c r="E37" s="1">
        <v>3.4031413612565449</v>
      </c>
      <c r="F37" s="1">
        <v>14</v>
      </c>
    </row>
    <row r="38" spans="1:6" x14ac:dyDescent="0.2">
      <c r="A38" s="1">
        <v>8</v>
      </c>
      <c r="B38" s="1">
        <v>18.074754224187988</v>
      </c>
      <c r="C38" s="1">
        <v>-0.57475422418798772</v>
      </c>
      <c r="E38" s="1">
        <v>3.9267015706806285</v>
      </c>
      <c r="F38" s="1">
        <v>14</v>
      </c>
    </row>
    <row r="39" spans="1:6" x14ac:dyDescent="0.2">
      <c r="A39" s="1">
        <v>9</v>
      </c>
      <c r="B39" s="1">
        <v>16.999283913525769</v>
      </c>
      <c r="C39" s="1">
        <v>0.50071608647423105</v>
      </c>
      <c r="E39" s="1">
        <v>4.4502617801047117</v>
      </c>
      <c r="F39" s="1">
        <v>14.5</v>
      </c>
    </row>
    <row r="40" spans="1:6" x14ac:dyDescent="0.2">
      <c r="A40" s="1">
        <v>10</v>
      </c>
      <c r="B40" s="1">
        <v>17.265198877691908</v>
      </c>
      <c r="C40" s="1">
        <v>0.23480112230809169</v>
      </c>
      <c r="E40" s="1">
        <v>4.9738219895287958</v>
      </c>
      <c r="F40" s="1">
        <v>14.5</v>
      </c>
    </row>
    <row r="41" spans="1:6" x14ac:dyDescent="0.2">
      <c r="A41" s="1">
        <v>11</v>
      </c>
      <c r="B41" s="1">
        <v>17.012753622568127</v>
      </c>
      <c r="C41" s="1">
        <v>-1.2753622568126843E-2</v>
      </c>
      <c r="E41" s="1">
        <v>5.4973821989528791</v>
      </c>
      <c r="F41" s="1">
        <v>14.5</v>
      </c>
    </row>
    <row r="42" spans="1:6" x14ac:dyDescent="0.2">
      <c r="A42" s="1">
        <v>12</v>
      </c>
      <c r="B42" s="1">
        <v>16.631527833332882</v>
      </c>
      <c r="C42" s="1">
        <v>0.36847216666711802</v>
      </c>
      <c r="E42" s="1">
        <v>6.0209424083769632</v>
      </c>
      <c r="F42" s="1">
        <v>14.5</v>
      </c>
    </row>
    <row r="43" spans="1:6" x14ac:dyDescent="0.2">
      <c r="A43" s="1">
        <v>13</v>
      </c>
      <c r="B43" s="1">
        <v>16.631527833332882</v>
      </c>
      <c r="C43" s="1">
        <v>0.36847216666711802</v>
      </c>
      <c r="E43" s="1">
        <v>6.5445026178010473</v>
      </c>
      <c r="F43" s="1">
        <v>14.5</v>
      </c>
    </row>
    <row r="44" spans="1:6" x14ac:dyDescent="0.2">
      <c r="A44" s="1">
        <v>14</v>
      </c>
      <c r="B44" s="1">
        <v>17.163357761665164</v>
      </c>
      <c r="C44" s="1">
        <v>-0.16335776166516425</v>
      </c>
      <c r="E44" s="1">
        <v>7.0680628272251305</v>
      </c>
      <c r="F44" s="1">
        <v>14.5</v>
      </c>
    </row>
    <row r="45" spans="1:6" x14ac:dyDescent="0.2">
      <c r="A45" s="1">
        <v>15</v>
      </c>
      <c r="B45" s="1">
        <v>16.631527833332882</v>
      </c>
      <c r="C45" s="1">
        <v>0.36847216666711802</v>
      </c>
      <c r="E45" s="1">
        <v>7.5916230366492146</v>
      </c>
      <c r="F45" s="1">
        <v>14.5</v>
      </c>
    </row>
    <row r="46" spans="1:6" x14ac:dyDescent="0.2">
      <c r="A46" s="1">
        <v>16</v>
      </c>
      <c r="B46" s="1">
        <v>16.631527833332882</v>
      </c>
      <c r="C46" s="1">
        <v>0.36847216666711802</v>
      </c>
      <c r="E46" s="1">
        <v>8.1151832460732987</v>
      </c>
      <c r="F46" s="1">
        <v>14.5</v>
      </c>
    </row>
    <row r="47" spans="1:6" x14ac:dyDescent="0.2">
      <c r="A47" s="1">
        <v>17</v>
      </c>
      <c r="B47" s="1">
        <v>16.897442797499021</v>
      </c>
      <c r="C47" s="1">
        <v>0.10255720250097866</v>
      </c>
      <c r="E47" s="1">
        <v>8.6387434554973819</v>
      </c>
      <c r="F47" s="1">
        <v>14.5</v>
      </c>
    </row>
    <row r="48" spans="1:6" x14ac:dyDescent="0.2">
      <c r="A48" s="1">
        <v>18</v>
      </c>
      <c r="B48" s="1">
        <v>16.21858039987098</v>
      </c>
      <c r="C48" s="1">
        <v>0.7814196001290199</v>
      </c>
      <c r="E48" s="1">
        <v>9.1623036649214651</v>
      </c>
      <c r="F48" s="1">
        <v>15</v>
      </c>
    </row>
    <row r="49" spans="1:6" x14ac:dyDescent="0.2">
      <c r="A49" s="1">
        <v>19</v>
      </c>
      <c r="B49" s="1">
        <v>17.410187235430442</v>
      </c>
      <c r="C49" s="1">
        <v>-0.41018723543044189</v>
      </c>
      <c r="E49" s="1">
        <v>9.6858638743455501</v>
      </c>
      <c r="F49" s="1">
        <v>15</v>
      </c>
    </row>
    <row r="50" spans="1:6" x14ac:dyDescent="0.2">
      <c r="A50" s="1">
        <v>20</v>
      </c>
      <c r="B50" s="1">
        <v>16.883787543903491</v>
      </c>
      <c r="C50" s="1">
        <v>0.11621245609650899</v>
      </c>
      <c r="E50" s="1">
        <v>10.209424083769633</v>
      </c>
      <c r="F50" s="1">
        <v>15</v>
      </c>
    </row>
    <row r="51" spans="1:6" x14ac:dyDescent="0.2">
      <c r="A51" s="1">
        <v>21</v>
      </c>
      <c r="B51" s="1">
        <v>16.883787543903491</v>
      </c>
      <c r="C51" s="1">
        <v>0.11621245609650899</v>
      </c>
      <c r="E51" s="1">
        <v>10.732984293193716</v>
      </c>
      <c r="F51" s="1">
        <v>15</v>
      </c>
    </row>
    <row r="52" spans="1:6" x14ac:dyDescent="0.2">
      <c r="A52" s="1">
        <v>22</v>
      </c>
      <c r="B52" s="1">
        <v>16.617872579737352</v>
      </c>
      <c r="C52" s="1">
        <v>0.38212742026264834</v>
      </c>
      <c r="E52" s="1">
        <v>11.256544502617801</v>
      </c>
      <c r="F52" s="1">
        <v>15</v>
      </c>
    </row>
    <row r="53" spans="1:6" x14ac:dyDescent="0.2">
      <c r="A53" s="1">
        <v>23</v>
      </c>
      <c r="B53" s="1">
        <v>16.353882322785964</v>
      </c>
      <c r="C53" s="1">
        <v>0.64611767721403623</v>
      </c>
      <c r="E53" s="1">
        <v>11.780104712041885</v>
      </c>
      <c r="F53" s="1">
        <v>15</v>
      </c>
    </row>
    <row r="54" spans="1:6" x14ac:dyDescent="0.2">
      <c r="A54" s="1">
        <v>24</v>
      </c>
      <c r="B54" s="1">
        <v>16.619797286952103</v>
      </c>
      <c r="C54" s="1">
        <v>0.38020271304789688</v>
      </c>
      <c r="E54" s="1">
        <v>12.303664921465968</v>
      </c>
      <c r="F54" s="1">
        <v>15</v>
      </c>
    </row>
    <row r="55" spans="1:6" x14ac:dyDescent="0.2">
      <c r="A55" s="1">
        <v>25</v>
      </c>
      <c r="B55" s="1">
        <v>16.353882322785964</v>
      </c>
      <c r="C55" s="1">
        <v>0.64611767721403623</v>
      </c>
      <c r="E55" s="1">
        <v>12.827225130890053</v>
      </c>
      <c r="F55" s="1">
        <v>15</v>
      </c>
    </row>
    <row r="56" spans="1:6" x14ac:dyDescent="0.2">
      <c r="A56" s="1">
        <v>26</v>
      </c>
      <c r="B56" s="1">
        <v>16.087967358619824</v>
      </c>
      <c r="C56" s="1">
        <v>0.91203264138017559</v>
      </c>
      <c r="E56" s="1">
        <v>13.350785340314136</v>
      </c>
      <c r="F56" s="1">
        <v>15</v>
      </c>
    </row>
    <row r="57" spans="1:6" x14ac:dyDescent="0.2">
      <c r="A57" s="1">
        <v>27</v>
      </c>
      <c r="B57" s="1">
        <v>16.367471436170799</v>
      </c>
      <c r="C57" s="1">
        <v>0.63252856382920086</v>
      </c>
      <c r="E57" s="1">
        <v>13.874345549738219</v>
      </c>
      <c r="F57" s="1">
        <v>15</v>
      </c>
    </row>
    <row r="58" spans="1:6" x14ac:dyDescent="0.2">
      <c r="A58" s="1">
        <v>28</v>
      </c>
      <c r="B58" s="1">
        <v>16.367471436170799</v>
      </c>
      <c r="C58" s="1">
        <v>0.63252856382920086</v>
      </c>
      <c r="E58" s="1">
        <v>14.397905759162303</v>
      </c>
      <c r="F58" s="1">
        <v>15</v>
      </c>
    </row>
    <row r="59" spans="1:6" x14ac:dyDescent="0.2">
      <c r="A59" s="1">
        <v>29</v>
      </c>
      <c r="B59" s="1">
        <v>17.012753622568127</v>
      </c>
      <c r="C59" s="1">
        <v>-1.2753622568126843E-2</v>
      </c>
      <c r="E59" s="1">
        <v>14.921465968586388</v>
      </c>
      <c r="F59" s="1">
        <v>15</v>
      </c>
    </row>
    <row r="60" spans="1:6" x14ac:dyDescent="0.2">
      <c r="A60" s="1">
        <v>30</v>
      </c>
      <c r="B60" s="1">
        <v>16.500914792081723</v>
      </c>
      <c r="C60" s="1">
        <v>0.49908520791827726</v>
      </c>
      <c r="E60" s="1">
        <v>15.445026178010471</v>
      </c>
      <c r="F60" s="1">
        <v>15</v>
      </c>
    </row>
    <row r="61" spans="1:6" x14ac:dyDescent="0.2">
      <c r="A61" s="1">
        <v>31</v>
      </c>
      <c r="B61" s="1">
        <v>16.764905049033111</v>
      </c>
      <c r="C61" s="1">
        <v>0.23509495096688937</v>
      </c>
      <c r="E61" s="1">
        <v>15.968586387434554</v>
      </c>
      <c r="F61" s="1">
        <v>15</v>
      </c>
    </row>
    <row r="62" spans="1:6" x14ac:dyDescent="0.2">
      <c r="A62" s="1">
        <v>32</v>
      </c>
      <c r="B62" s="1">
        <v>16.500914792081723</v>
      </c>
      <c r="C62" s="1">
        <v>0.49908520791827726</v>
      </c>
      <c r="E62" s="1">
        <v>16.492146596858639</v>
      </c>
      <c r="F62" s="1">
        <v>15</v>
      </c>
    </row>
    <row r="63" spans="1:6" x14ac:dyDescent="0.2">
      <c r="A63" s="1">
        <v>33</v>
      </c>
      <c r="B63" s="1">
        <v>16.500914792081723</v>
      </c>
      <c r="C63" s="1">
        <v>0.49908520791827726</v>
      </c>
      <c r="E63" s="1">
        <v>17.015706806282722</v>
      </c>
      <c r="F63" s="1">
        <v>15</v>
      </c>
    </row>
    <row r="64" spans="1:6" x14ac:dyDescent="0.2">
      <c r="A64" s="1">
        <v>34</v>
      </c>
      <c r="B64" s="1">
        <v>16.500914792081723</v>
      </c>
      <c r="C64" s="1">
        <v>0.49908520791827726</v>
      </c>
      <c r="E64" s="1">
        <v>17.539267015706805</v>
      </c>
      <c r="F64" s="1">
        <v>15</v>
      </c>
    </row>
    <row r="65" spans="1:6" x14ac:dyDescent="0.2">
      <c r="A65" s="1">
        <v>35</v>
      </c>
      <c r="B65" s="1">
        <v>17.012753622568127</v>
      </c>
      <c r="C65" s="1">
        <v>-1.2753622568126843E-2</v>
      </c>
      <c r="E65" s="1">
        <v>18.062827225130889</v>
      </c>
      <c r="F65" s="1">
        <v>15</v>
      </c>
    </row>
    <row r="66" spans="1:6" x14ac:dyDescent="0.2">
      <c r="A66" s="1">
        <v>36</v>
      </c>
      <c r="B66" s="1">
        <v>16.746838658401987</v>
      </c>
      <c r="C66" s="1">
        <v>0.25316134159801251</v>
      </c>
      <c r="E66" s="1">
        <v>18.586387434554972</v>
      </c>
      <c r="F66" s="1">
        <v>15</v>
      </c>
    </row>
    <row r="67" spans="1:6" x14ac:dyDescent="0.2">
      <c r="A67" s="1">
        <v>37</v>
      </c>
      <c r="B67" s="1">
        <v>17.012753622568127</v>
      </c>
      <c r="C67" s="1">
        <v>-1.2753622568126843E-2</v>
      </c>
      <c r="E67" s="1">
        <v>19.109947643979059</v>
      </c>
      <c r="F67" s="1">
        <v>15</v>
      </c>
    </row>
    <row r="68" spans="1:6" x14ac:dyDescent="0.2">
      <c r="A68" s="1">
        <v>38</v>
      </c>
      <c r="B68" s="1">
        <v>15.72514186327288</v>
      </c>
      <c r="C68" s="1">
        <v>1.2748581367271203</v>
      </c>
      <c r="E68" s="1">
        <v>19.633507853403142</v>
      </c>
      <c r="F68" s="1">
        <v>15.5</v>
      </c>
    </row>
    <row r="69" spans="1:6" x14ac:dyDescent="0.2">
      <c r="A69" s="1">
        <v>39</v>
      </c>
      <c r="B69" s="1">
        <v>16.418292338204495</v>
      </c>
      <c r="C69" s="1">
        <v>0.58170766179550526</v>
      </c>
      <c r="E69" s="1">
        <v>20.157068062827225</v>
      </c>
      <c r="F69" s="1">
        <v>15.5</v>
      </c>
    </row>
    <row r="70" spans="1:6" x14ac:dyDescent="0.2">
      <c r="A70" s="1">
        <v>40</v>
      </c>
      <c r="B70" s="1">
        <v>16.418292338204495</v>
      </c>
      <c r="C70" s="1">
        <v>0.58170766179550526</v>
      </c>
      <c r="E70" s="1">
        <v>20.680628272251308</v>
      </c>
      <c r="F70" s="1">
        <v>15.5</v>
      </c>
    </row>
    <row r="71" spans="1:6" x14ac:dyDescent="0.2">
      <c r="A71" s="1">
        <v>41</v>
      </c>
      <c r="B71" s="1">
        <v>16.999283913525769</v>
      </c>
      <c r="C71" s="1">
        <v>7.1608647423104799E-4</v>
      </c>
      <c r="E71" s="1">
        <v>21.204188481675391</v>
      </c>
      <c r="F71" s="1">
        <v>15.5</v>
      </c>
    </row>
    <row r="72" spans="1:6" x14ac:dyDescent="0.2">
      <c r="A72" s="1">
        <v>42</v>
      </c>
      <c r="B72" s="1">
        <v>16.999283913525769</v>
      </c>
      <c r="C72" s="1">
        <v>7.1608647423104799E-4</v>
      </c>
      <c r="E72" s="1">
        <v>21.727748691099475</v>
      </c>
      <c r="F72" s="1">
        <v>15.5</v>
      </c>
    </row>
    <row r="73" spans="1:6" x14ac:dyDescent="0.2">
      <c r="A73" s="1">
        <v>43</v>
      </c>
      <c r="B73" s="1">
        <v>16.999283913525769</v>
      </c>
      <c r="C73" s="1">
        <v>7.1608647423104799E-4</v>
      </c>
      <c r="E73" s="1">
        <v>22.251308900523561</v>
      </c>
      <c r="F73" s="1">
        <v>15.5</v>
      </c>
    </row>
    <row r="74" spans="1:6" x14ac:dyDescent="0.2">
      <c r="A74" s="1">
        <v>44</v>
      </c>
      <c r="B74" s="1">
        <v>16.04001916246866</v>
      </c>
      <c r="C74" s="1">
        <v>0.45998083753134011</v>
      </c>
      <c r="E74" s="1">
        <v>22.774869109947645</v>
      </c>
      <c r="F74" s="1">
        <v>15.5</v>
      </c>
    </row>
    <row r="75" spans="1:6" x14ac:dyDescent="0.2">
      <c r="A75" s="1">
        <v>45</v>
      </c>
      <c r="B75" s="1">
        <v>17.4292727258313</v>
      </c>
      <c r="C75" s="1">
        <v>-0.92927272583130005</v>
      </c>
      <c r="E75" s="1">
        <v>23.298429319371728</v>
      </c>
      <c r="F75" s="1">
        <v>15.5</v>
      </c>
    </row>
    <row r="76" spans="1:6" x14ac:dyDescent="0.2">
      <c r="A76" s="1">
        <v>46</v>
      </c>
      <c r="B76" s="1">
        <v>16.057259853271646</v>
      </c>
      <c r="C76" s="1">
        <v>0.44274014672835449</v>
      </c>
      <c r="E76" s="1">
        <v>23.821989528795811</v>
      </c>
      <c r="F76" s="1">
        <v>15.5</v>
      </c>
    </row>
    <row r="77" spans="1:6" x14ac:dyDescent="0.2">
      <c r="A77" s="1">
        <v>47</v>
      </c>
      <c r="B77" s="1">
        <v>16.589089781603928</v>
      </c>
      <c r="C77" s="1">
        <v>-8.9089781603927776E-2</v>
      </c>
      <c r="E77" s="1">
        <v>24.345549738219894</v>
      </c>
      <c r="F77" s="1">
        <v>15.5</v>
      </c>
    </row>
    <row r="78" spans="1:6" x14ac:dyDescent="0.2">
      <c r="A78" s="1">
        <v>48</v>
      </c>
      <c r="B78" s="1">
        <v>15.952665435704839</v>
      </c>
      <c r="C78" s="1">
        <v>0.54733456429516103</v>
      </c>
      <c r="E78" s="1">
        <v>24.869109947643977</v>
      </c>
      <c r="F78" s="1">
        <v>15.5</v>
      </c>
    </row>
    <row r="79" spans="1:6" x14ac:dyDescent="0.2">
      <c r="A79" s="1">
        <v>49</v>
      </c>
      <c r="B79" s="1">
        <v>16.21858039987098</v>
      </c>
      <c r="C79" s="1">
        <v>0.2814196001290199</v>
      </c>
      <c r="E79" s="1">
        <v>25.392670157068064</v>
      </c>
      <c r="F79" s="1">
        <v>15.5</v>
      </c>
    </row>
    <row r="80" spans="1:6" x14ac:dyDescent="0.2">
      <c r="A80" s="1">
        <v>50</v>
      </c>
      <c r="B80" s="1">
        <v>16.21858039987098</v>
      </c>
      <c r="C80" s="1">
        <v>0.2814196001290199</v>
      </c>
      <c r="E80" s="1">
        <v>25.916230366492147</v>
      </c>
      <c r="F80" s="1">
        <v>15.5</v>
      </c>
    </row>
    <row r="81" spans="1:6" x14ac:dyDescent="0.2">
      <c r="A81" s="1">
        <v>51</v>
      </c>
      <c r="B81" s="1">
        <v>16.21858039987098</v>
      </c>
      <c r="C81" s="1">
        <v>0.2814196001290199</v>
      </c>
      <c r="E81" s="1">
        <v>26.439790575916231</v>
      </c>
      <c r="F81" s="1">
        <v>15.5</v>
      </c>
    </row>
    <row r="82" spans="1:6" x14ac:dyDescent="0.2">
      <c r="A82" s="1">
        <v>52</v>
      </c>
      <c r="B82" s="1">
        <v>17.016325292369402</v>
      </c>
      <c r="C82" s="1">
        <v>-0.51632529236940172</v>
      </c>
      <c r="E82" s="1">
        <v>26.963350785340314</v>
      </c>
      <c r="F82" s="1">
        <v>15.5</v>
      </c>
    </row>
    <row r="83" spans="1:6" x14ac:dyDescent="0.2">
      <c r="A83" s="1">
        <v>53</v>
      </c>
      <c r="B83" s="1">
        <v>16.016953152283726</v>
      </c>
      <c r="C83" s="1">
        <v>0.48304684771627393</v>
      </c>
      <c r="E83" s="1">
        <v>27.486910994764397</v>
      </c>
      <c r="F83" s="1">
        <v>15.5</v>
      </c>
    </row>
    <row r="84" spans="1:6" x14ac:dyDescent="0.2">
      <c r="A84" s="1">
        <v>54</v>
      </c>
      <c r="B84" s="1">
        <v>17.098881606035935</v>
      </c>
      <c r="C84" s="1">
        <v>-0.59888160603593477</v>
      </c>
      <c r="E84" s="1">
        <v>28.01047120418848</v>
      </c>
      <c r="F84" s="1">
        <v>15.5</v>
      </c>
    </row>
    <row r="85" spans="1:6" x14ac:dyDescent="0.2">
      <c r="A85" s="1">
        <v>55</v>
      </c>
      <c r="B85" s="1">
        <v>16.549810986900667</v>
      </c>
      <c r="C85" s="1">
        <v>-4.9810986900666876E-2</v>
      </c>
      <c r="E85" s="1">
        <v>28.534031413612563</v>
      </c>
      <c r="F85" s="1">
        <v>15.5</v>
      </c>
    </row>
    <row r="86" spans="1:6" x14ac:dyDescent="0.2">
      <c r="A86" s="1">
        <v>56</v>
      </c>
      <c r="B86" s="1">
        <v>16.549810986900667</v>
      </c>
      <c r="C86" s="1">
        <v>-4.9810986900666876E-2</v>
      </c>
      <c r="E86" s="1">
        <v>29.05759162303665</v>
      </c>
      <c r="F86" s="1">
        <v>15.5</v>
      </c>
    </row>
    <row r="87" spans="1:6" x14ac:dyDescent="0.2">
      <c r="A87" s="1">
        <v>57</v>
      </c>
      <c r="B87" s="1">
        <v>16.388490440301336</v>
      </c>
      <c r="C87" s="1">
        <v>0.11150955969866416</v>
      </c>
      <c r="E87" s="1">
        <v>29.581151832460733</v>
      </c>
      <c r="F87" s="1">
        <v>15.5</v>
      </c>
    </row>
    <row r="88" spans="1:6" x14ac:dyDescent="0.2">
      <c r="A88" s="1">
        <v>58</v>
      </c>
      <c r="B88" s="1">
        <v>16.388490440301336</v>
      </c>
      <c r="C88" s="1">
        <v>0.11150955969866416</v>
      </c>
      <c r="E88" s="1">
        <v>30.104712041884817</v>
      </c>
      <c r="F88" s="1">
        <v>15.5</v>
      </c>
    </row>
    <row r="89" spans="1:6" x14ac:dyDescent="0.2">
      <c r="A89" s="1">
        <v>59</v>
      </c>
      <c r="B89" s="1">
        <v>16.241457971005577</v>
      </c>
      <c r="C89" s="1">
        <v>0.25854202899442313</v>
      </c>
      <c r="E89" s="1">
        <v>30.6282722513089</v>
      </c>
      <c r="F89" s="1">
        <v>15.5</v>
      </c>
    </row>
    <row r="90" spans="1:6" x14ac:dyDescent="0.2">
      <c r="A90" s="1">
        <v>60</v>
      </c>
      <c r="B90" s="1">
        <v>16.349005002071799</v>
      </c>
      <c r="C90" s="1">
        <v>0.15099499792820126</v>
      </c>
      <c r="E90" s="1">
        <v>31.151832460732983</v>
      </c>
      <c r="F90" s="1">
        <v>15.5</v>
      </c>
    </row>
    <row r="91" spans="1:6" x14ac:dyDescent="0.2">
      <c r="A91" s="1">
        <v>61</v>
      </c>
      <c r="B91" s="1">
        <v>16.722466997304156</v>
      </c>
      <c r="C91" s="1">
        <v>-0.22246699730415642</v>
      </c>
      <c r="E91" s="1">
        <v>31.675392670157066</v>
      </c>
      <c r="F91" s="1">
        <v>15.5</v>
      </c>
    </row>
    <row r="92" spans="1:6" x14ac:dyDescent="0.2">
      <c r="A92" s="1">
        <v>62</v>
      </c>
      <c r="B92" s="1">
        <v>15.711552749888048</v>
      </c>
      <c r="C92" s="1">
        <v>0.78844725011195216</v>
      </c>
      <c r="E92" s="1">
        <v>32.198952879581157</v>
      </c>
      <c r="F92" s="1">
        <v>15.5</v>
      </c>
    </row>
    <row r="93" spans="1:6" x14ac:dyDescent="0.2">
      <c r="A93" s="1">
        <v>63</v>
      </c>
      <c r="B93" s="1">
        <v>15.711552749888048</v>
      </c>
      <c r="C93" s="1">
        <v>0.78844725011195216</v>
      </c>
      <c r="E93" s="1">
        <v>32.72251308900524</v>
      </c>
      <c r="F93" s="1">
        <v>15.5</v>
      </c>
    </row>
    <row r="94" spans="1:6" x14ac:dyDescent="0.2">
      <c r="A94" s="1">
        <v>64</v>
      </c>
      <c r="B94" s="1">
        <v>16.746838658401987</v>
      </c>
      <c r="C94" s="1">
        <v>-0.24683865840198749</v>
      </c>
      <c r="E94" s="1">
        <v>33.246073298429323</v>
      </c>
      <c r="F94" s="1">
        <v>15.5</v>
      </c>
    </row>
    <row r="95" spans="1:6" x14ac:dyDescent="0.2">
      <c r="A95" s="1">
        <v>65</v>
      </c>
      <c r="B95" s="1">
        <v>16.500914792081723</v>
      </c>
      <c r="C95" s="1">
        <v>-9.1479208172273729E-4</v>
      </c>
      <c r="E95" s="1">
        <v>33.769633507853406</v>
      </c>
      <c r="F95" s="1">
        <v>15.5</v>
      </c>
    </row>
    <row r="96" spans="1:6" x14ac:dyDescent="0.2">
      <c r="A96" s="1">
        <v>66</v>
      </c>
      <c r="B96" s="1">
        <v>16.500914792081723</v>
      </c>
      <c r="C96" s="1">
        <v>-9.1479208172273729E-4</v>
      </c>
      <c r="E96" s="1">
        <v>34.293193717277489</v>
      </c>
      <c r="F96" s="1">
        <v>15.5</v>
      </c>
    </row>
    <row r="97" spans="1:6" x14ac:dyDescent="0.2">
      <c r="A97" s="1">
        <v>67</v>
      </c>
      <c r="B97" s="1">
        <v>16.500914792081723</v>
      </c>
      <c r="C97" s="1">
        <v>-9.1479208172273729E-4</v>
      </c>
      <c r="E97" s="1">
        <v>34.816753926701573</v>
      </c>
      <c r="F97" s="1">
        <v>15.5</v>
      </c>
    </row>
    <row r="98" spans="1:6" x14ac:dyDescent="0.2">
      <c r="A98" s="1">
        <v>68</v>
      </c>
      <c r="B98" s="1">
        <v>16.500914792081723</v>
      </c>
      <c r="C98" s="1">
        <v>-9.1479208172273729E-4</v>
      </c>
      <c r="E98" s="1">
        <v>35.340314136125656</v>
      </c>
      <c r="F98" s="1">
        <v>15.5</v>
      </c>
    </row>
    <row r="99" spans="1:6" x14ac:dyDescent="0.2">
      <c r="A99" s="1">
        <v>69</v>
      </c>
      <c r="B99" s="1">
        <v>16.234999827915583</v>
      </c>
      <c r="C99" s="1">
        <v>0.26500017208441662</v>
      </c>
      <c r="E99" s="1">
        <v>35.863874345549739</v>
      </c>
      <c r="F99" s="1">
        <v>15.5</v>
      </c>
    </row>
    <row r="100" spans="1:6" x14ac:dyDescent="0.2">
      <c r="A100" s="1">
        <v>70</v>
      </c>
      <c r="B100" s="1">
        <v>16.500914792081723</v>
      </c>
      <c r="C100" s="1">
        <v>-9.1479208172273729E-4</v>
      </c>
      <c r="E100" s="1">
        <v>36.387434554973822</v>
      </c>
      <c r="F100" s="1">
        <v>15.5</v>
      </c>
    </row>
    <row r="101" spans="1:6" x14ac:dyDescent="0.2">
      <c r="A101" s="1">
        <v>71</v>
      </c>
      <c r="B101" s="1">
        <v>15.954524002708895</v>
      </c>
      <c r="C101" s="1">
        <v>0.54547599729110452</v>
      </c>
      <c r="E101" s="1">
        <v>36.910994764397905</v>
      </c>
      <c r="F101" s="1">
        <v>15.5</v>
      </c>
    </row>
    <row r="102" spans="1:6" x14ac:dyDescent="0.2">
      <c r="A102" s="1">
        <v>72</v>
      </c>
      <c r="B102" s="1">
        <v>16.152377374038355</v>
      </c>
      <c r="C102" s="1">
        <v>0.34762262596164462</v>
      </c>
      <c r="E102" s="1">
        <v>37.434554973821996</v>
      </c>
      <c r="F102" s="1">
        <v>15.5</v>
      </c>
    </row>
    <row r="103" spans="1:6" x14ac:dyDescent="0.2">
      <c r="A103" s="1">
        <v>73</v>
      </c>
      <c r="B103" s="1">
        <v>16.354001727128441</v>
      </c>
      <c r="C103" s="1">
        <v>0.14599827287155875</v>
      </c>
      <c r="E103" s="1">
        <v>37.958115183246079</v>
      </c>
      <c r="F103" s="1">
        <v>15.5</v>
      </c>
    </row>
    <row r="104" spans="1:6" x14ac:dyDescent="0.2">
      <c r="A104" s="1">
        <v>74</v>
      </c>
      <c r="B104" s="1">
        <v>16.999283913525769</v>
      </c>
      <c r="C104" s="1">
        <v>-0.49928391352576895</v>
      </c>
      <c r="E104" s="1">
        <v>38.481675392670162</v>
      </c>
      <c r="F104" s="1">
        <v>15.5</v>
      </c>
    </row>
    <row r="105" spans="1:6" x14ac:dyDescent="0.2">
      <c r="A105" s="1">
        <v>75</v>
      </c>
      <c r="B105" s="1">
        <v>16.13595505149658</v>
      </c>
      <c r="C105" s="1">
        <v>0.36404494850341962</v>
      </c>
      <c r="E105" s="1">
        <v>39.005235602094245</v>
      </c>
      <c r="F105" s="1">
        <v>15.5</v>
      </c>
    </row>
    <row r="106" spans="1:6" x14ac:dyDescent="0.2">
      <c r="A106" s="1">
        <v>76</v>
      </c>
      <c r="B106" s="1">
        <v>15.419741460877203</v>
      </c>
      <c r="C106" s="1">
        <v>0.58025853912279679</v>
      </c>
      <c r="E106" s="1">
        <v>39.528795811518329</v>
      </c>
      <c r="F106" s="1">
        <v>15.5</v>
      </c>
    </row>
    <row r="107" spans="1:6" x14ac:dyDescent="0.2">
      <c r="A107" s="1">
        <v>77</v>
      </c>
      <c r="B107" s="1">
        <v>15.72514186327288</v>
      </c>
      <c r="C107" s="1">
        <v>0.27485813672712034</v>
      </c>
      <c r="E107" s="1">
        <v>40.052356020942412</v>
      </c>
      <c r="F107" s="1">
        <v>15.5</v>
      </c>
    </row>
    <row r="108" spans="1:6" x14ac:dyDescent="0.2">
      <c r="A108" s="1">
        <v>78</v>
      </c>
      <c r="B108" s="1">
        <v>15.991056827439021</v>
      </c>
      <c r="C108" s="1">
        <v>8.9431725609792068E-3</v>
      </c>
      <c r="E108" s="1">
        <v>40.575916230366495</v>
      </c>
      <c r="F108" s="1">
        <v>15.5</v>
      </c>
    </row>
    <row r="109" spans="1:6" x14ac:dyDescent="0.2">
      <c r="A109" s="1">
        <v>79</v>
      </c>
      <c r="B109" s="1">
        <v>15.685656425043343</v>
      </c>
      <c r="C109" s="1">
        <v>0.31434357495665743</v>
      </c>
      <c r="E109" s="1">
        <v>41.099476439790578</v>
      </c>
      <c r="F109" s="1">
        <v>15.5</v>
      </c>
    </row>
    <row r="110" spans="1:6" x14ac:dyDescent="0.2">
      <c r="A110" s="1">
        <v>80</v>
      </c>
      <c r="B110" s="1">
        <v>15.508189234136379</v>
      </c>
      <c r="C110" s="1">
        <v>0.4918107658636206</v>
      </c>
      <c r="E110" s="1">
        <v>41.623036649214662</v>
      </c>
      <c r="F110" s="1">
        <v>16</v>
      </c>
    </row>
    <row r="111" spans="1:6" x14ac:dyDescent="0.2">
      <c r="A111" s="1">
        <v>81</v>
      </c>
      <c r="B111" s="1">
        <v>16.04001916246866</v>
      </c>
      <c r="C111" s="1">
        <v>-4.0019162468659886E-2</v>
      </c>
      <c r="E111" s="1">
        <v>42.146596858638745</v>
      </c>
      <c r="F111" s="1">
        <v>16</v>
      </c>
    </row>
    <row r="112" spans="1:6" x14ac:dyDescent="0.2">
      <c r="A112" s="1">
        <v>82</v>
      </c>
      <c r="B112" s="1">
        <v>16.04001916246866</v>
      </c>
      <c r="C112" s="1">
        <v>-4.0019162468659886E-2</v>
      </c>
      <c r="E112" s="1">
        <v>42.670157068062828</v>
      </c>
      <c r="F112" s="1">
        <v>16</v>
      </c>
    </row>
    <row r="113" spans="1:6" x14ac:dyDescent="0.2">
      <c r="A113" s="1">
        <v>83</v>
      </c>
      <c r="B113" s="1">
        <v>15.774104198302521</v>
      </c>
      <c r="C113" s="1">
        <v>0.22589580169747947</v>
      </c>
      <c r="E113" s="1">
        <v>43.193717277486911</v>
      </c>
      <c r="F113" s="1">
        <v>16</v>
      </c>
    </row>
    <row r="114" spans="1:6" x14ac:dyDescent="0.2">
      <c r="A114" s="1">
        <v>84</v>
      </c>
      <c r="B114" s="1">
        <v>16.04001916246866</v>
      </c>
      <c r="C114" s="1">
        <v>-4.0019162468659886E-2</v>
      </c>
      <c r="E114" s="1">
        <v>43.717277486910994</v>
      </c>
      <c r="F114" s="1">
        <v>16</v>
      </c>
    </row>
    <row r="115" spans="1:6" x14ac:dyDescent="0.2">
      <c r="A115" s="1">
        <v>85</v>
      </c>
      <c r="B115" s="1">
        <v>15.842165791139204</v>
      </c>
      <c r="C115" s="1">
        <v>0.15783420886079647</v>
      </c>
      <c r="E115" s="1">
        <v>44.240837696335085</v>
      </c>
      <c r="F115" s="1">
        <v>16</v>
      </c>
    </row>
    <row r="116" spans="1:6" x14ac:dyDescent="0.2">
      <c r="A116" s="1">
        <v>86</v>
      </c>
      <c r="B116" s="1">
        <v>15.842165791139204</v>
      </c>
      <c r="C116" s="1">
        <v>0.15783420886079647</v>
      </c>
      <c r="E116" s="1">
        <v>44.764397905759168</v>
      </c>
      <c r="F116" s="1">
        <v>16</v>
      </c>
    </row>
    <row r="117" spans="1:6" x14ac:dyDescent="0.2">
      <c r="A117" s="1">
        <v>87</v>
      </c>
      <c r="B117" s="1">
        <v>16.108080755305345</v>
      </c>
      <c r="C117" s="1">
        <v>-0.10808075530534467</v>
      </c>
      <c r="E117" s="1">
        <v>45.287958115183251</v>
      </c>
      <c r="F117" s="1">
        <v>16</v>
      </c>
    </row>
    <row r="118" spans="1:6" x14ac:dyDescent="0.2">
      <c r="A118" s="1">
        <v>88</v>
      </c>
      <c r="B118" s="1">
        <v>15.989198260434963</v>
      </c>
      <c r="C118" s="1">
        <v>1.0801739565037494E-2</v>
      </c>
      <c r="E118" s="1">
        <v>45.811518324607334</v>
      </c>
      <c r="F118" s="1">
        <v>16</v>
      </c>
    </row>
    <row r="119" spans="1:6" x14ac:dyDescent="0.2">
      <c r="A119" s="1">
        <v>89</v>
      </c>
      <c r="B119" s="1">
        <v>16.21858039987098</v>
      </c>
      <c r="C119" s="1">
        <v>-0.2185803998709801</v>
      </c>
      <c r="E119" s="1">
        <v>46.335078534031418</v>
      </c>
      <c r="F119" s="1">
        <v>16</v>
      </c>
    </row>
    <row r="120" spans="1:6" x14ac:dyDescent="0.2">
      <c r="A120" s="1">
        <v>90</v>
      </c>
      <c r="B120" s="1">
        <v>15.711552749888048</v>
      </c>
      <c r="C120" s="1">
        <v>0.28844725011195216</v>
      </c>
      <c r="E120" s="1">
        <v>46.858638743455501</v>
      </c>
      <c r="F120" s="1">
        <v>16</v>
      </c>
    </row>
    <row r="121" spans="1:6" x14ac:dyDescent="0.2">
      <c r="A121" s="1">
        <v>91</v>
      </c>
      <c r="B121" s="1">
        <v>15.848411276774723</v>
      </c>
      <c r="C121" s="1">
        <v>0.15158872322527728</v>
      </c>
      <c r="E121" s="1">
        <v>47.382198952879584</v>
      </c>
      <c r="F121" s="1">
        <v>16</v>
      </c>
    </row>
    <row r="122" spans="1:6" x14ac:dyDescent="0.2">
      <c r="A122" s="1">
        <v>92</v>
      </c>
      <c r="B122" s="1">
        <v>15.977467714054189</v>
      </c>
      <c r="C122" s="1">
        <v>2.2532285945811026E-2</v>
      </c>
      <c r="E122" s="1">
        <v>47.905759162303667</v>
      </c>
      <c r="F122" s="1">
        <v>16</v>
      </c>
    </row>
    <row r="123" spans="1:6" x14ac:dyDescent="0.2">
      <c r="A123" s="1">
        <v>93</v>
      </c>
      <c r="B123" s="1">
        <v>15.977467714054189</v>
      </c>
      <c r="C123" s="1">
        <v>2.2532285945811026E-2</v>
      </c>
      <c r="E123" s="1">
        <v>48.42931937172775</v>
      </c>
      <c r="F123" s="1">
        <v>16</v>
      </c>
    </row>
    <row r="124" spans="1:6" x14ac:dyDescent="0.2">
      <c r="A124" s="1">
        <v>94</v>
      </c>
      <c r="B124" s="1">
        <v>15.977467714054189</v>
      </c>
      <c r="C124" s="1">
        <v>2.2532285945811026E-2</v>
      </c>
      <c r="E124" s="1">
        <v>48.952879581151834</v>
      </c>
      <c r="F124" s="1">
        <v>16</v>
      </c>
    </row>
    <row r="125" spans="1:6" x14ac:dyDescent="0.2">
      <c r="A125" s="1">
        <v>95</v>
      </c>
      <c r="B125" s="1">
        <v>16.016953152283726</v>
      </c>
      <c r="C125" s="1">
        <v>-1.695315228372607E-2</v>
      </c>
      <c r="E125" s="1">
        <v>49.476439790575917</v>
      </c>
      <c r="F125" s="1">
        <v>16</v>
      </c>
    </row>
    <row r="126" spans="1:6" x14ac:dyDescent="0.2">
      <c r="A126" s="1">
        <v>96</v>
      </c>
      <c r="B126" s="1">
        <v>16.016953152283726</v>
      </c>
      <c r="C126" s="1">
        <v>-1.695315228372607E-2</v>
      </c>
      <c r="E126" s="1">
        <v>50</v>
      </c>
      <c r="F126" s="1">
        <v>16</v>
      </c>
    </row>
    <row r="127" spans="1:6" x14ac:dyDescent="0.2">
      <c r="A127" s="1">
        <v>97</v>
      </c>
      <c r="B127" s="1">
        <v>16.549810986900667</v>
      </c>
      <c r="C127" s="1">
        <v>-0.54981098690066688</v>
      </c>
      <c r="E127" s="1">
        <v>50.52356020942409</v>
      </c>
      <c r="F127" s="1">
        <v>16</v>
      </c>
    </row>
    <row r="128" spans="1:6" x14ac:dyDescent="0.2">
      <c r="A128" s="1">
        <v>98</v>
      </c>
      <c r="B128" s="1">
        <v>16.456552033138021</v>
      </c>
      <c r="C128" s="1">
        <v>-0.45655203313802062</v>
      </c>
      <c r="E128" s="1">
        <v>51.047120418848174</v>
      </c>
      <c r="F128" s="1">
        <v>16</v>
      </c>
    </row>
    <row r="129" spans="1:6" x14ac:dyDescent="0.2">
      <c r="A129" s="1">
        <v>99</v>
      </c>
      <c r="B129" s="1">
        <v>16.190637068971878</v>
      </c>
      <c r="C129" s="1">
        <v>-0.19063706897187771</v>
      </c>
      <c r="E129" s="1">
        <v>51.570680628272257</v>
      </c>
      <c r="F129" s="1">
        <v>16</v>
      </c>
    </row>
    <row r="130" spans="1:6" x14ac:dyDescent="0.2">
      <c r="A130" s="1">
        <v>100</v>
      </c>
      <c r="B130" s="1">
        <v>15.977467714054189</v>
      </c>
      <c r="C130" s="1">
        <v>2.2532285945811026E-2</v>
      </c>
      <c r="E130" s="1">
        <v>52.09424083769634</v>
      </c>
      <c r="F130" s="1">
        <v>16</v>
      </c>
    </row>
    <row r="131" spans="1:6" x14ac:dyDescent="0.2">
      <c r="A131" s="1">
        <v>101</v>
      </c>
      <c r="B131" s="1">
        <v>15.711552749888048</v>
      </c>
      <c r="C131" s="1">
        <v>0.28844725011195216</v>
      </c>
      <c r="E131" s="1">
        <v>52.617801047120423</v>
      </c>
      <c r="F131" s="1">
        <v>16</v>
      </c>
    </row>
    <row r="132" spans="1:6" x14ac:dyDescent="0.2">
      <c r="A132" s="1">
        <v>102</v>
      </c>
      <c r="B132" s="1">
        <v>16.349005002071799</v>
      </c>
      <c r="C132" s="1">
        <v>-0.34900500207179874</v>
      </c>
      <c r="E132" s="1">
        <v>53.141361256544506</v>
      </c>
      <c r="F132" s="1">
        <v>16</v>
      </c>
    </row>
    <row r="133" spans="1:6" x14ac:dyDescent="0.2">
      <c r="A133" s="1">
        <v>103</v>
      </c>
      <c r="B133" s="1">
        <v>16.101556472004656</v>
      </c>
      <c r="C133" s="1">
        <v>-0.10155647200465623</v>
      </c>
      <c r="E133" s="1">
        <v>53.66492146596859</v>
      </c>
      <c r="F133" s="1">
        <v>16</v>
      </c>
    </row>
    <row r="134" spans="1:6" x14ac:dyDescent="0.2">
      <c r="A134" s="1">
        <v>104</v>
      </c>
      <c r="B134" s="1">
        <v>15.871964794545194</v>
      </c>
      <c r="C134" s="1">
        <v>0.12803520545480573</v>
      </c>
      <c r="E134" s="1">
        <v>54.188481675392673</v>
      </c>
      <c r="F134" s="1">
        <v>16</v>
      </c>
    </row>
    <row r="135" spans="1:6" x14ac:dyDescent="0.2">
      <c r="A135" s="1">
        <v>105</v>
      </c>
      <c r="B135" s="1">
        <v>15.764417763478972</v>
      </c>
      <c r="C135" s="1">
        <v>0.23558223652102761</v>
      </c>
      <c r="E135" s="1">
        <v>54.712041884816756</v>
      </c>
      <c r="F135" s="1">
        <v>16</v>
      </c>
    </row>
    <row r="136" spans="1:6" x14ac:dyDescent="0.2">
      <c r="A136" s="1">
        <v>106</v>
      </c>
      <c r="B136" s="1">
        <v>15.498502799312833</v>
      </c>
      <c r="C136" s="1">
        <v>0.50149720068716697</v>
      </c>
      <c r="E136" s="1">
        <v>55.235602094240839</v>
      </c>
      <c r="F136" s="1">
        <v>16</v>
      </c>
    </row>
    <row r="137" spans="1:6" x14ac:dyDescent="0.2">
      <c r="A137" s="1">
        <v>107</v>
      </c>
      <c r="B137" s="1">
        <v>15.11507639969483</v>
      </c>
      <c r="C137" s="1">
        <v>0.8849236003051697</v>
      </c>
      <c r="E137" s="1">
        <v>55.759162303664922</v>
      </c>
      <c r="F137" s="1">
        <v>16</v>
      </c>
    </row>
    <row r="138" spans="1:6" x14ac:dyDescent="0.2">
      <c r="A138" s="1">
        <v>108</v>
      </c>
      <c r="B138" s="1">
        <v>15.620547445706071</v>
      </c>
      <c r="C138" s="1">
        <v>0.37945255429392866</v>
      </c>
      <c r="E138" s="1">
        <v>56.282722513089006</v>
      </c>
      <c r="F138" s="1">
        <v>16</v>
      </c>
    </row>
    <row r="139" spans="1:6" x14ac:dyDescent="0.2">
      <c r="A139" s="1">
        <v>109</v>
      </c>
      <c r="B139" s="1">
        <v>15.633436618984755</v>
      </c>
      <c r="C139" s="1">
        <v>0.36656338101524533</v>
      </c>
      <c r="E139" s="1">
        <v>56.806282722513089</v>
      </c>
      <c r="F139" s="1">
        <v>16</v>
      </c>
    </row>
    <row r="140" spans="1:6" x14ac:dyDescent="0.2">
      <c r="A140" s="1">
        <v>110</v>
      </c>
      <c r="B140" s="1">
        <v>15.633436618984755</v>
      </c>
      <c r="C140" s="1">
        <v>0.36656338101524533</v>
      </c>
      <c r="E140" s="1">
        <v>57.329842931937179</v>
      </c>
      <c r="F140" s="1">
        <v>16</v>
      </c>
    </row>
    <row r="141" spans="1:6" x14ac:dyDescent="0.2">
      <c r="A141" s="1">
        <v>111</v>
      </c>
      <c r="B141" s="1">
        <v>16.13595505149658</v>
      </c>
      <c r="C141" s="1">
        <v>-0.13595505149658038</v>
      </c>
      <c r="E141" s="1">
        <v>57.853403141361262</v>
      </c>
      <c r="F141" s="1">
        <v>16</v>
      </c>
    </row>
    <row r="142" spans="1:6" x14ac:dyDescent="0.2">
      <c r="A142" s="1">
        <v>112</v>
      </c>
      <c r="B142" s="1">
        <v>15.298724720768623</v>
      </c>
      <c r="C142" s="1">
        <v>0.70127527923137656</v>
      </c>
      <c r="E142" s="1">
        <v>58.376963350785346</v>
      </c>
      <c r="F142" s="1">
        <v>16</v>
      </c>
    </row>
    <row r="143" spans="1:6" x14ac:dyDescent="0.2">
      <c r="A143" s="1">
        <v>113</v>
      </c>
      <c r="B143" s="1">
        <v>15.377576192885224</v>
      </c>
      <c r="C143" s="1">
        <v>0.1224238071147763</v>
      </c>
      <c r="E143" s="1">
        <v>58.900523560209429</v>
      </c>
      <c r="F143" s="1">
        <v>16</v>
      </c>
    </row>
    <row r="144" spans="1:6" x14ac:dyDescent="0.2">
      <c r="A144" s="1">
        <v>114</v>
      </c>
      <c r="B144" s="1">
        <v>15.61759483220666</v>
      </c>
      <c r="C144" s="1">
        <v>-0.11759483220665956</v>
      </c>
      <c r="E144" s="1">
        <v>59.424083769633512</v>
      </c>
      <c r="F144" s="1">
        <v>16</v>
      </c>
    </row>
    <row r="145" spans="1:6" x14ac:dyDescent="0.2">
      <c r="A145" s="1">
        <v>115</v>
      </c>
      <c r="B145" s="1">
        <v>14.887911532544921</v>
      </c>
      <c r="C145" s="1">
        <v>0.61208846745507905</v>
      </c>
      <c r="E145" s="1">
        <v>59.947643979057595</v>
      </c>
      <c r="F145" s="1">
        <v>16</v>
      </c>
    </row>
    <row r="146" spans="1:6" x14ac:dyDescent="0.2">
      <c r="A146" s="1">
        <v>116</v>
      </c>
      <c r="B146" s="1">
        <v>14.978217872808157</v>
      </c>
      <c r="C146" s="1">
        <v>0.5217821271918428</v>
      </c>
      <c r="E146" s="1">
        <v>60.471204188481678</v>
      </c>
      <c r="F146" s="1">
        <v>16</v>
      </c>
    </row>
    <row r="147" spans="1:6" x14ac:dyDescent="0.2">
      <c r="A147" s="1">
        <v>117</v>
      </c>
      <c r="B147" s="1">
        <v>15.153826496711062</v>
      </c>
      <c r="C147" s="1">
        <v>0.34617350328893792</v>
      </c>
      <c r="E147" s="1">
        <v>60.994764397905762</v>
      </c>
      <c r="F147" s="1">
        <v>16.5</v>
      </c>
    </row>
    <row r="148" spans="1:6" x14ac:dyDescent="0.2">
      <c r="A148" s="1">
        <v>118</v>
      </c>
      <c r="B148" s="1">
        <v>15.419741460877203</v>
      </c>
      <c r="C148" s="1">
        <v>8.025853912279679E-2</v>
      </c>
      <c r="E148" s="1">
        <v>61.518324607329845</v>
      </c>
      <c r="F148" s="1">
        <v>16.5</v>
      </c>
    </row>
    <row r="149" spans="1:6" x14ac:dyDescent="0.2">
      <c r="A149" s="1">
        <v>119</v>
      </c>
      <c r="B149" s="1">
        <v>15.685656425043343</v>
      </c>
      <c r="C149" s="1">
        <v>-0.18565642504334257</v>
      </c>
      <c r="E149" s="1">
        <v>62.041884816753928</v>
      </c>
      <c r="F149" s="1">
        <v>16.5</v>
      </c>
    </row>
    <row r="150" spans="1:6" x14ac:dyDescent="0.2">
      <c r="A150" s="1">
        <v>120</v>
      </c>
      <c r="B150" s="1">
        <v>15.951571389209484</v>
      </c>
      <c r="C150" s="1">
        <v>-0.4515713892094837</v>
      </c>
      <c r="E150" s="1">
        <v>62.565445026178011</v>
      </c>
      <c r="F150" s="1">
        <v>16.5</v>
      </c>
    </row>
    <row r="151" spans="1:6" x14ac:dyDescent="0.2">
      <c r="A151" s="1">
        <v>121</v>
      </c>
      <c r="B151" s="1">
        <v>15.419741460877203</v>
      </c>
      <c r="C151" s="1">
        <v>8.025853912279679E-2</v>
      </c>
      <c r="E151" s="1">
        <v>63.089005235602095</v>
      </c>
      <c r="F151" s="1">
        <v>16.5</v>
      </c>
    </row>
    <row r="152" spans="1:6" x14ac:dyDescent="0.2">
      <c r="A152" s="1">
        <v>122</v>
      </c>
      <c r="B152" s="1">
        <v>15.244132836974297</v>
      </c>
      <c r="C152" s="1">
        <v>0.25586716302570345</v>
      </c>
      <c r="E152" s="1">
        <v>63.612565445026178</v>
      </c>
      <c r="F152" s="1">
        <v>16.5</v>
      </c>
    </row>
    <row r="153" spans="1:6" x14ac:dyDescent="0.2">
      <c r="A153" s="1">
        <v>123</v>
      </c>
      <c r="B153" s="1">
        <v>15.646906328027113</v>
      </c>
      <c r="C153" s="1">
        <v>-0.14690632802711256</v>
      </c>
      <c r="E153" s="1">
        <v>64.136125654450268</v>
      </c>
      <c r="F153" s="1">
        <v>16.5</v>
      </c>
    </row>
    <row r="154" spans="1:6" x14ac:dyDescent="0.2">
      <c r="A154" s="1">
        <v>124</v>
      </c>
      <c r="B154" s="1">
        <v>15.11507639969483</v>
      </c>
      <c r="C154" s="1">
        <v>0.3849236003051697</v>
      </c>
      <c r="E154" s="1">
        <v>64.659685863874344</v>
      </c>
      <c r="F154" s="1">
        <v>16.5</v>
      </c>
    </row>
    <row r="155" spans="1:6" x14ac:dyDescent="0.2">
      <c r="A155" s="1">
        <v>125</v>
      </c>
      <c r="B155" s="1">
        <v>15.774104198302521</v>
      </c>
      <c r="C155" s="1">
        <v>-0.27410419830252053</v>
      </c>
      <c r="E155" s="1">
        <v>65.183246073298434</v>
      </c>
      <c r="F155" s="1">
        <v>16.5</v>
      </c>
    </row>
    <row r="156" spans="1:6" x14ac:dyDescent="0.2">
      <c r="A156" s="1">
        <v>126</v>
      </c>
      <c r="B156" s="1">
        <v>15.774104198302521</v>
      </c>
      <c r="C156" s="1">
        <v>-0.27410419830252053</v>
      </c>
      <c r="E156" s="1">
        <v>65.706806282722511</v>
      </c>
      <c r="F156" s="1">
        <v>16.5</v>
      </c>
    </row>
    <row r="157" spans="1:6" x14ac:dyDescent="0.2">
      <c r="A157" s="1">
        <v>127</v>
      </c>
      <c r="B157" s="1">
        <v>15.979024318025878</v>
      </c>
      <c r="C157" s="1">
        <v>-0.47902431802587842</v>
      </c>
      <c r="E157" s="1">
        <v>66.230366492146601</v>
      </c>
      <c r="F157" s="1">
        <v>16.5</v>
      </c>
    </row>
    <row r="158" spans="1:6" x14ac:dyDescent="0.2">
      <c r="A158" s="1">
        <v>128</v>
      </c>
      <c r="B158" s="1">
        <v>15.774104198302521</v>
      </c>
      <c r="C158" s="1">
        <v>-0.27410419830252053</v>
      </c>
      <c r="E158" s="1">
        <v>66.753926701570677</v>
      </c>
      <c r="F158" s="1">
        <v>16.5</v>
      </c>
    </row>
    <row r="159" spans="1:6" x14ac:dyDescent="0.2">
      <c r="A159" s="1">
        <v>129</v>
      </c>
      <c r="B159" s="1">
        <v>16.373995719471484</v>
      </c>
      <c r="C159" s="1">
        <v>-0.87399571947148402</v>
      </c>
      <c r="E159" s="1">
        <v>67.277486910994767</v>
      </c>
      <c r="F159" s="1">
        <v>16.5</v>
      </c>
    </row>
    <row r="160" spans="1:6" x14ac:dyDescent="0.2">
      <c r="A160" s="1">
        <v>130</v>
      </c>
      <c r="B160" s="1">
        <v>15.842165791139204</v>
      </c>
      <c r="C160" s="1">
        <v>-0.34216579113920353</v>
      </c>
      <c r="E160" s="1">
        <v>67.801047120418858</v>
      </c>
      <c r="F160" s="1">
        <v>16.5</v>
      </c>
    </row>
    <row r="161" spans="1:6" x14ac:dyDescent="0.2">
      <c r="A161" s="1">
        <v>131</v>
      </c>
      <c r="B161" s="1">
        <v>15.774104198302521</v>
      </c>
      <c r="C161" s="1">
        <v>-0.27410419830252053</v>
      </c>
      <c r="E161" s="1">
        <v>68.324607329842934</v>
      </c>
      <c r="F161" s="1">
        <v>16.5</v>
      </c>
    </row>
    <row r="162" spans="1:6" x14ac:dyDescent="0.2">
      <c r="A162" s="1">
        <v>132</v>
      </c>
      <c r="B162" s="1">
        <v>16.108080755305345</v>
      </c>
      <c r="C162" s="1">
        <v>-0.60808075530534467</v>
      </c>
      <c r="E162" s="1">
        <v>68.848167539267024</v>
      </c>
      <c r="F162" s="1">
        <v>16.5</v>
      </c>
    </row>
    <row r="163" spans="1:6" x14ac:dyDescent="0.2">
      <c r="A163" s="1">
        <v>133</v>
      </c>
      <c r="B163" s="1">
        <v>15.977467714054189</v>
      </c>
      <c r="C163" s="1">
        <v>-0.47746771405418897</v>
      </c>
      <c r="E163" s="1">
        <v>69.3717277486911</v>
      </c>
      <c r="F163" s="1">
        <v>16.5</v>
      </c>
    </row>
    <row r="164" spans="1:6" x14ac:dyDescent="0.2">
      <c r="A164" s="1">
        <v>134</v>
      </c>
      <c r="B164" s="1">
        <v>15.711552749888048</v>
      </c>
      <c r="C164" s="1">
        <v>-0.21155274988804784</v>
      </c>
      <c r="E164" s="1">
        <v>69.89528795811519</v>
      </c>
      <c r="F164" s="1">
        <v>16.5</v>
      </c>
    </row>
    <row r="165" spans="1:6" x14ac:dyDescent="0.2">
      <c r="A165" s="1">
        <v>135</v>
      </c>
      <c r="B165" s="1">
        <v>16.016953152283726</v>
      </c>
      <c r="C165" s="1">
        <v>-0.51695315228372607</v>
      </c>
      <c r="E165" s="1">
        <v>70.418848167539267</v>
      </c>
      <c r="F165" s="1">
        <v>16.5</v>
      </c>
    </row>
    <row r="166" spans="1:6" x14ac:dyDescent="0.2">
      <c r="A166" s="1">
        <v>136</v>
      </c>
      <c r="B166" s="1">
        <v>15.711552749888048</v>
      </c>
      <c r="C166" s="1">
        <v>-0.21155274988804784</v>
      </c>
      <c r="E166" s="1">
        <v>70.942408376963357</v>
      </c>
      <c r="F166" s="1">
        <v>16.5</v>
      </c>
    </row>
    <row r="167" spans="1:6" x14ac:dyDescent="0.2">
      <c r="A167" s="1">
        <v>137</v>
      </c>
      <c r="B167" s="1">
        <v>15.977467714054189</v>
      </c>
      <c r="C167" s="1">
        <v>-0.47746771405418897</v>
      </c>
      <c r="E167" s="1">
        <v>71.465968586387433</v>
      </c>
      <c r="F167" s="1">
        <v>16.5</v>
      </c>
    </row>
    <row r="168" spans="1:6" x14ac:dyDescent="0.2">
      <c r="A168" s="1">
        <v>138</v>
      </c>
      <c r="B168" s="1">
        <v>16.085014745120411</v>
      </c>
      <c r="C168" s="1">
        <v>-0.58501474512041085</v>
      </c>
      <c r="E168" s="1">
        <v>71.989528795811523</v>
      </c>
      <c r="F168" s="1">
        <v>16.5</v>
      </c>
    </row>
    <row r="169" spans="1:6" x14ac:dyDescent="0.2">
      <c r="A169" s="1">
        <v>139</v>
      </c>
      <c r="B169" s="1">
        <v>15.498502799312833</v>
      </c>
      <c r="C169" s="1">
        <v>1.4972006871669663E-3</v>
      </c>
      <c r="E169" s="1">
        <v>72.513089005235599</v>
      </c>
      <c r="F169" s="1">
        <v>16.5</v>
      </c>
    </row>
    <row r="170" spans="1:6" x14ac:dyDescent="0.2">
      <c r="A170" s="1">
        <v>140</v>
      </c>
      <c r="B170" s="1">
        <v>15.510047801140438</v>
      </c>
      <c r="C170" s="1">
        <v>-1.0047801140437684E-2</v>
      </c>
      <c r="E170" s="1">
        <v>73.03664921465969</v>
      </c>
      <c r="F170" s="1">
        <v>16.5</v>
      </c>
    </row>
    <row r="171" spans="1:6" x14ac:dyDescent="0.2">
      <c r="A171" s="1">
        <v>141</v>
      </c>
      <c r="B171" s="1">
        <v>15.510047801140438</v>
      </c>
      <c r="C171" s="1">
        <v>-1.0047801140437684E-2</v>
      </c>
      <c r="E171" s="1">
        <v>73.560209424083766</v>
      </c>
      <c r="F171" s="1">
        <v>16.5</v>
      </c>
    </row>
    <row r="172" spans="1:6" x14ac:dyDescent="0.2">
      <c r="A172" s="1">
        <v>142</v>
      </c>
      <c r="B172" s="1">
        <v>15.510047801140438</v>
      </c>
      <c r="C172" s="1">
        <v>-1.0047801140437684E-2</v>
      </c>
      <c r="E172" s="1">
        <v>74.083769633507856</v>
      </c>
      <c r="F172" s="1">
        <v>16.5</v>
      </c>
    </row>
    <row r="173" spans="1:6" x14ac:dyDescent="0.2">
      <c r="A173" s="1">
        <v>143</v>
      </c>
      <c r="B173" s="1">
        <v>15.11507639969483</v>
      </c>
      <c r="C173" s="1">
        <v>0.3849236003051697</v>
      </c>
      <c r="E173" s="1">
        <v>74.607329842931946</v>
      </c>
      <c r="F173" s="1">
        <v>16.5</v>
      </c>
    </row>
    <row r="174" spans="1:6" x14ac:dyDescent="0.2">
      <c r="A174" s="1">
        <v>144</v>
      </c>
      <c r="B174" s="1">
        <v>15.633436618984755</v>
      </c>
      <c r="C174" s="1">
        <v>-0.13343661898475467</v>
      </c>
      <c r="E174" s="1">
        <v>75.130890052356023</v>
      </c>
      <c r="F174" s="1">
        <v>16.5</v>
      </c>
    </row>
    <row r="175" spans="1:6" x14ac:dyDescent="0.2">
      <c r="A175" s="1">
        <v>145</v>
      </c>
      <c r="B175" s="1">
        <v>15.367521654818614</v>
      </c>
      <c r="C175" s="1">
        <v>0.13247834518138646</v>
      </c>
      <c r="E175" s="1">
        <v>75.654450261780113</v>
      </c>
      <c r="F175" s="1">
        <v>16.5</v>
      </c>
    </row>
    <row r="176" spans="1:6" x14ac:dyDescent="0.2">
      <c r="A176" s="1">
        <v>146</v>
      </c>
      <c r="B176" s="1">
        <v>15.435583247655297</v>
      </c>
      <c r="C176" s="1">
        <v>6.4416752344703454E-2</v>
      </c>
      <c r="E176" s="1">
        <v>76.178010471204189</v>
      </c>
      <c r="F176" s="1">
        <v>16.5</v>
      </c>
    </row>
    <row r="177" spans="1:6" x14ac:dyDescent="0.2">
      <c r="A177" s="1">
        <v>147</v>
      </c>
      <c r="B177" s="1">
        <v>15.169668283489157</v>
      </c>
      <c r="C177" s="1">
        <v>0.33033171651084281</v>
      </c>
      <c r="E177" s="1">
        <v>76.701570680628279</v>
      </c>
      <c r="F177" s="1">
        <v>16.5</v>
      </c>
    </row>
    <row r="178" spans="1:6" x14ac:dyDescent="0.2">
      <c r="A178" s="1">
        <v>148</v>
      </c>
      <c r="B178" s="1">
        <v>15.169668283489157</v>
      </c>
      <c r="C178" s="1">
        <v>0.33033171651084281</v>
      </c>
      <c r="E178" s="1">
        <v>77.225130890052355</v>
      </c>
      <c r="F178" s="1">
        <v>16.5</v>
      </c>
    </row>
    <row r="179" spans="1:6" x14ac:dyDescent="0.2">
      <c r="A179" s="1">
        <v>149</v>
      </c>
      <c r="B179" s="1">
        <v>15.169668283489157</v>
      </c>
      <c r="C179" s="1">
        <v>0.33033171651084281</v>
      </c>
      <c r="E179" s="1">
        <v>77.748691099476446</v>
      </c>
      <c r="F179" s="1">
        <v>17</v>
      </c>
    </row>
    <row r="180" spans="1:6" x14ac:dyDescent="0.2">
      <c r="A180" s="1">
        <v>150</v>
      </c>
      <c r="B180" s="1">
        <v>15.169668283489157</v>
      </c>
      <c r="C180" s="1">
        <v>0.33033171651084281</v>
      </c>
      <c r="E180" s="1">
        <v>78.272251308900522</v>
      </c>
      <c r="F180" s="1">
        <v>17</v>
      </c>
    </row>
    <row r="181" spans="1:6" x14ac:dyDescent="0.2">
      <c r="A181" s="1">
        <v>151</v>
      </c>
      <c r="B181" s="1">
        <v>15.169668283489157</v>
      </c>
      <c r="C181" s="1">
        <v>0.33033171651084281</v>
      </c>
      <c r="E181" s="1">
        <v>78.795811518324612</v>
      </c>
      <c r="F181" s="1">
        <v>17</v>
      </c>
    </row>
    <row r="182" spans="1:6" x14ac:dyDescent="0.2">
      <c r="A182" s="1">
        <v>152</v>
      </c>
      <c r="B182" s="1">
        <v>15.169668283489157</v>
      </c>
      <c r="C182" s="1">
        <v>0.33033171651084281</v>
      </c>
      <c r="E182" s="1">
        <v>79.319371727748688</v>
      </c>
      <c r="F182" s="1">
        <v>17</v>
      </c>
    </row>
    <row r="183" spans="1:6" x14ac:dyDescent="0.2">
      <c r="A183" s="1">
        <v>153</v>
      </c>
      <c r="B183" s="1">
        <v>15.169668283489157</v>
      </c>
      <c r="C183" s="1">
        <v>0.33033171651084281</v>
      </c>
      <c r="E183" s="1">
        <v>79.842931937172779</v>
      </c>
      <c r="F183" s="1">
        <v>17</v>
      </c>
    </row>
    <row r="184" spans="1:6" x14ac:dyDescent="0.2">
      <c r="A184" s="1">
        <v>154</v>
      </c>
      <c r="B184" s="1">
        <v>15.633436618984755</v>
      </c>
      <c r="C184" s="1">
        <v>-0.13343661898475467</v>
      </c>
      <c r="E184" s="1">
        <v>80.366492146596855</v>
      </c>
      <c r="F184" s="1">
        <v>17</v>
      </c>
    </row>
    <row r="185" spans="1:6" x14ac:dyDescent="0.2">
      <c r="A185" s="1">
        <v>155</v>
      </c>
      <c r="B185" s="1">
        <v>14.79892129419253</v>
      </c>
      <c r="C185" s="1">
        <v>0.20107870580747012</v>
      </c>
      <c r="E185" s="1">
        <v>80.890052356020945</v>
      </c>
      <c r="F185" s="1">
        <v>17</v>
      </c>
    </row>
    <row r="186" spans="1:6" x14ac:dyDescent="0.2">
      <c r="A186" s="1">
        <v>156</v>
      </c>
      <c r="B186" s="1">
        <v>14.79892129419253</v>
      </c>
      <c r="C186" s="1">
        <v>0.20107870580747012</v>
      </c>
      <c r="E186" s="1">
        <v>81.413612565445035</v>
      </c>
      <c r="F186" s="1">
        <v>17</v>
      </c>
    </row>
    <row r="187" spans="1:6" x14ac:dyDescent="0.2">
      <c r="A187" s="1">
        <v>157</v>
      </c>
      <c r="B187" s="1">
        <v>15.582496312608582</v>
      </c>
      <c r="C187" s="1">
        <v>-0.58249631260858159</v>
      </c>
      <c r="E187" s="1">
        <v>81.937172774869111</v>
      </c>
      <c r="F187" s="1">
        <v>17</v>
      </c>
    </row>
    <row r="188" spans="1:6" x14ac:dyDescent="0.2">
      <c r="A188" s="1">
        <v>158</v>
      </c>
      <c r="B188" s="1">
        <v>15.582496312608582</v>
      </c>
      <c r="C188" s="1">
        <v>-0.58249631260858159</v>
      </c>
      <c r="E188" s="1">
        <v>82.460732984293202</v>
      </c>
      <c r="F188" s="1">
        <v>17</v>
      </c>
    </row>
    <row r="189" spans="1:6" x14ac:dyDescent="0.2">
      <c r="A189" s="1">
        <v>159</v>
      </c>
      <c r="B189" s="1">
        <v>15.419741460877203</v>
      </c>
      <c r="C189" s="1">
        <v>-0.41974146087720321</v>
      </c>
      <c r="E189" s="1">
        <v>82.984293193717278</v>
      </c>
      <c r="F189" s="1">
        <v>17</v>
      </c>
    </row>
    <row r="190" spans="1:6" x14ac:dyDescent="0.2">
      <c r="A190" s="1">
        <v>160</v>
      </c>
      <c r="B190" s="1">
        <v>15.300649427983375</v>
      </c>
      <c r="C190" s="1">
        <v>-0.30064942798337491</v>
      </c>
      <c r="E190" s="1">
        <v>83.507853403141368</v>
      </c>
      <c r="F190" s="1">
        <v>17</v>
      </c>
    </row>
    <row r="191" spans="1:6" x14ac:dyDescent="0.2">
      <c r="A191" s="1">
        <v>161</v>
      </c>
      <c r="B191" s="1">
        <v>15.11507639969483</v>
      </c>
      <c r="C191" s="1">
        <v>-0.1150763996948303</v>
      </c>
      <c r="E191" s="1">
        <v>84.031413612565444</v>
      </c>
      <c r="F191" s="1">
        <v>17</v>
      </c>
    </row>
    <row r="192" spans="1:6" x14ac:dyDescent="0.2">
      <c r="A192" s="1">
        <v>162</v>
      </c>
      <c r="B192" s="1">
        <v>14.787376292364925</v>
      </c>
      <c r="C192" s="1">
        <v>0.21262370763507477</v>
      </c>
      <c r="E192" s="1">
        <v>84.554973821989535</v>
      </c>
      <c r="F192" s="1">
        <v>17</v>
      </c>
    </row>
    <row r="193" spans="1:6" x14ac:dyDescent="0.2">
      <c r="A193" s="1">
        <v>163</v>
      </c>
      <c r="B193" s="1">
        <v>15.251144627860523</v>
      </c>
      <c r="C193" s="1">
        <v>-0.25114462786052272</v>
      </c>
      <c r="E193" s="1">
        <v>85.078534031413611</v>
      </c>
      <c r="F193" s="1">
        <v>17</v>
      </c>
    </row>
    <row r="194" spans="1:6" x14ac:dyDescent="0.2">
      <c r="A194" s="1">
        <v>164</v>
      </c>
      <c r="B194" s="1">
        <v>14.787376292364925</v>
      </c>
      <c r="C194" s="1">
        <v>0.21262370763507477</v>
      </c>
      <c r="E194" s="1">
        <v>85.602094240837701</v>
      </c>
      <c r="F194" s="1">
        <v>17</v>
      </c>
    </row>
    <row r="195" spans="1:6" x14ac:dyDescent="0.2">
      <c r="A195" s="1">
        <v>165</v>
      </c>
      <c r="B195" s="1">
        <v>14.787376292364925</v>
      </c>
      <c r="C195" s="1">
        <v>0.21262370763507477</v>
      </c>
      <c r="E195" s="1">
        <v>86.125654450261777</v>
      </c>
      <c r="F195" s="1">
        <v>17</v>
      </c>
    </row>
    <row r="196" spans="1:6" x14ac:dyDescent="0.2">
      <c r="A196" s="1">
        <v>166</v>
      </c>
      <c r="B196" s="1">
        <v>15.633436618984755</v>
      </c>
      <c r="C196" s="1">
        <v>-0.63343661898475467</v>
      </c>
      <c r="E196" s="1">
        <v>86.649214659685867</v>
      </c>
      <c r="F196" s="1">
        <v>17</v>
      </c>
    </row>
    <row r="197" spans="1:6" x14ac:dyDescent="0.2">
      <c r="A197" s="1">
        <v>167</v>
      </c>
      <c r="B197" s="1">
        <v>15.633436618984755</v>
      </c>
      <c r="C197" s="1">
        <v>-0.63343661898475467</v>
      </c>
      <c r="E197" s="1">
        <v>87.172774869109944</v>
      </c>
      <c r="F197" s="1">
        <v>17</v>
      </c>
    </row>
    <row r="198" spans="1:6" x14ac:dyDescent="0.2">
      <c r="A198" s="1">
        <v>168</v>
      </c>
      <c r="B198" s="1">
        <v>15.169668283489157</v>
      </c>
      <c r="C198" s="1">
        <v>-0.16966828348915719</v>
      </c>
      <c r="E198" s="1">
        <v>87.696335078534034</v>
      </c>
      <c r="F198" s="1">
        <v>17</v>
      </c>
    </row>
    <row r="199" spans="1:6" x14ac:dyDescent="0.2">
      <c r="A199" s="1">
        <v>169</v>
      </c>
      <c r="B199" s="1">
        <v>15.633436618984755</v>
      </c>
      <c r="C199" s="1">
        <v>-0.63343661898475467</v>
      </c>
      <c r="E199" s="1">
        <v>88.219895287958124</v>
      </c>
      <c r="F199" s="1">
        <v>17</v>
      </c>
    </row>
    <row r="200" spans="1:6" x14ac:dyDescent="0.2">
      <c r="A200" s="1">
        <v>170</v>
      </c>
      <c r="B200" s="1">
        <v>15.169668283489157</v>
      </c>
      <c r="C200" s="1">
        <v>-0.16966828348915719</v>
      </c>
      <c r="E200" s="1">
        <v>88.7434554973822</v>
      </c>
      <c r="F200" s="1">
        <v>17</v>
      </c>
    </row>
    <row r="201" spans="1:6" x14ac:dyDescent="0.2">
      <c r="A201" s="1">
        <v>171</v>
      </c>
      <c r="B201" s="1">
        <v>15.169668283489157</v>
      </c>
      <c r="C201" s="1">
        <v>-0.16966828348915719</v>
      </c>
      <c r="E201" s="1">
        <v>89.267015706806291</v>
      </c>
      <c r="F201" s="1">
        <v>17</v>
      </c>
    </row>
    <row r="202" spans="1:6" x14ac:dyDescent="0.2">
      <c r="A202" s="1">
        <v>172</v>
      </c>
      <c r="B202" s="1">
        <v>15.582496312608582</v>
      </c>
      <c r="C202" s="1">
        <v>-0.58249631260858159</v>
      </c>
      <c r="E202" s="1">
        <v>89.790575916230367</v>
      </c>
      <c r="F202" s="1">
        <v>17</v>
      </c>
    </row>
    <row r="203" spans="1:6" x14ac:dyDescent="0.2">
      <c r="A203" s="1">
        <v>173</v>
      </c>
      <c r="B203" s="1">
        <v>15.464194578435738</v>
      </c>
      <c r="C203" s="1">
        <v>-0.46419457843573753</v>
      </c>
      <c r="E203" s="1">
        <v>90.314136125654457</v>
      </c>
      <c r="F203" s="1">
        <v>17</v>
      </c>
    </row>
    <row r="204" spans="1:6" x14ac:dyDescent="0.2">
      <c r="A204" s="1">
        <v>174</v>
      </c>
      <c r="B204" s="1">
        <v>14.980453850818291</v>
      </c>
      <c r="C204" s="1">
        <v>1.9546149181708827E-2</v>
      </c>
      <c r="E204" s="1">
        <v>90.837696335078533</v>
      </c>
      <c r="F204" s="1">
        <v>17</v>
      </c>
    </row>
    <row r="205" spans="1:6" x14ac:dyDescent="0.2">
      <c r="A205" s="1">
        <v>175</v>
      </c>
      <c r="B205" s="1">
        <v>14.79892129419253</v>
      </c>
      <c r="C205" s="1">
        <v>-0.29892129419252988</v>
      </c>
      <c r="E205" s="1">
        <v>91.361256544502623</v>
      </c>
      <c r="F205" s="1">
        <v>17</v>
      </c>
    </row>
    <row r="206" spans="1:6" x14ac:dyDescent="0.2">
      <c r="A206" s="1">
        <v>176</v>
      </c>
      <c r="B206" s="1">
        <v>14.79892129419253</v>
      </c>
      <c r="C206" s="1">
        <v>-0.29892129419252988</v>
      </c>
      <c r="E206" s="1">
        <v>91.8848167539267</v>
      </c>
      <c r="F206" s="1">
        <v>17</v>
      </c>
    </row>
    <row r="207" spans="1:6" x14ac:dyDescent="0.2">
      <c r="A207" s="1">
        <v>177</v>
      </c>
      <c r="B207" s="1">
        <v>14.79892129419253</v>
      </c>
      <c r="C207" s="1">
        <v>-0.29892129419252988</v>
      </c>
      <c r="E207" s="1">
        <v>92.40837696335079</v>
      </c>
      <c r="F207" s="1">
        <v>17</v>
      </c>
    </row>
    <row r="208" spans="1:6" x14ac:dyDescent="0.2">
      <c r="A208" s="1">
        <v>178</v>
      </c>
      <c r="B208" s="1">
        <v>15.11507639969483</v>
      </c>
      <c r="C208" s="1">
        <v>-0.6150763996948303</v>
      </c>
      <c r="E208" s="1">
        <v>92.931937172774866</v>
      </c>
      <c r="F208" s="1">
        <v>17</v>
      </c>
    </row>
    <row r="209" spans="1:6" x14ac:dyDescent="0.2">
      <c r="A209" s="1">
        <v>179</v>
      </c>
      <c r="B209" s="1">
        <v>13.735261437527969</v>
      </c>
      <c r="C209" s="1">
        <v>0.76473856247203109</v>
      </c>
      <c r="E209" s="1">
        <v>93.455497382198956</v>
      </c>
      <c r="F209" s="1">
        <v>17</v>
      </c>
    </row>
    <row r="210" spans="1:6" x14ac:dyDescent="0.2">
      <c r="A210" s="1">
        <v>180</v>
      </c>
      <c r="B210" s="1">
        <v>14.787376292364925</v>
      </c>
      <c r="C210" s="1">
        <v>-0.28737629236492523</v>
      </c>
      <c r="E210" s="1">
        <v>93.979057591623032</v>
      </c>
      <c r="F210" s="1">
        <v>17</v>
      </c>
    </row>
    <row r="211" spans="1:6" x14ac:dyDescent="0.2">
      <c r="A211" s="1">
        <v>181</v>
      </c>
      <c r="B211" s="1">
        <v>15.064836258358671</v>
      </c>
      <c r="C211" s="1">
        <v>-0.56483625835867102</v>
      </c>
      <c r="E211" s="1">
        <v>94.502617801047123</v>
      </c>
      <c r="F211" s="1">
        <v>17</v>
      </c>
    </row>
    <row r="212" spans="1:6" x14ac:dyDescent="0.2">
      <c r="A212" s="1">
        <v>182</v>
      </c>
      <c r="B212" s="1">
        <v>15.248519755605757</v>
      </c>
      <c r="C212" s="1">
        <v>-0.74851975560575745</v>
      </c>
      <c r="E212" s="1">
        <v>95.026178010471213</v>
      </c>
      <c r="F212" s="1">
        <v>17.5</v>
      </c>
    </row>
    <row r="213" spans="1:6" x14ac:dyDescent="0.2">
      <c r="A213" s="1">
        <v>183</v>
      </c>
      <c r="B213" s="1">
        <v>15.582496312608582</v>
      </c>
      <c r="C213" s="1">
        <v>-1.0824963126085816</v>
      </c>
      <c r="E213" s="1">
        <v>95.549738219895289</v>
      </c>
      <c r="F213" s="1">
        <v>17.5</v>
      </c>
    </row>
    <row r="214" spans="1:6" x14ac:dyDescent="0.2">
      <c r="A214" s="1">
        <v>184</v>
      </c>
      <c r="B214" s="1">
        <v>14.385393100033093</v>
      </c>
      <c r="C214" s="1">
        <v>-0.38539310003309346</v>
      </c>
      <c r="E214" s="1">
        <v>96.073298429319379</v>
      </c>
      <c r="F214" s="1">
        <v>17.5</v>
      </c>
    </row>
    <row r="215" spans="1:6" x14ac:dyDescent="0.2">
      <c r="A215" s="1">
        <v>185</v>
      </c>
      <c r="B215" s="1">
        <v>14.985229663694382</v>
      </c>
      <c r="C215" s="1">
        <v>-0.98522966369438159</v>
      </c>
      <c r="E215" s="1">
        <v>96.596858638743456</v>
      </c>
      <c r="F215" s="1">
        <v>17.5</v>
      </c>
    </row>
    <row r="216" spans="1:6" x14ac:dyDescent="0.2">
      <c r="A216" s="1">
        <v>186</v>
      </c>
      <c r="B216" s="1">
        <v>14.985229663694382</v>
      </c>
      <c r="C216" s="1">
        <v>-0.98522966369438159</v>
      </c>
      <c r="E216" s="1">
        <v>97.120418848167546</v>
      </c>
      <c r="F216" s="1">
        <v>17.5</v>
      </c>
    </row>
    <row r="217" spans="1:6" x14ac:dyDescent="0.2">
      <c r="A217" s="1">
        <v>187</v>
      </c>
      <c r="B217" s="1">
        <v>14.730859701355847</v>
      </c>
      <c r="C217" s="1">
        <v>-1.2308597013558469</v>
      </c>
      <c r="E217" s="1">
        <v>97.643979057591622</v>
      </c>
      <c r="F217" s="1">
        <v>17.5</v>
      </c>
    </row>
    <row r="218" spans="1:6" x14ac:dyDescent="0.2">
      <c r="A218" s="1">
        <v>188</v>
      </c>
      <c r="B218" s="1">
        <v>14.533006330026389</v>
      </c>
      <c r="C218" s="1">
        <v>-1.0330063300263888</v>
      </c>
      <c r="E218" s="1">
        <v>98.167539267015712</v>
      </c>
      <c r="F218" s="1">
        <v>17.5</v>
      </c>
    </row>
    <row r="219" spans="1:6" x14ac:dyDescent="0.2">
      <c r="A219" s="1">
        <v>189</v>
      </c>
      <c r="B219" s="1">
        <v>14.533006330026389</v>
      </c>
      <c r="C219" s="1">
        <v>-1.0330063300263888</v>
      </c>
      <c r="E219" s="1">
        <v>98.691099476439788</v>
      </c>
      <c r="F219" s="1">
        <v>17.5</v>
      </c>
    </row>
    <row r="220" spans="1:6" x14ac:dyDescent="0.2">
      <c r="A220" s="1">
        <v>190</v>
      </c>
      <c r="B220" s="1">
        <v>14.996774665521986</v>
      </c>
      <c r="C220" s="1">
        <v>-1.9967746655219862</v>
      </c>
      <c r="E220" s="1">
        <v>99.214659685863879</v>
      </c>
      <c r="F220" s="1">
        <v>17.5</v>
      </c>
    </row>
    <row r="221" spans="1:6" ht="17" thickBot="1" x14ac:dyDescent="0.25">
      <c r="A221" s="2">
        <v>191</v>
      </c>
      <c r="B221" s="2">
        <v>14.978217872808157</v>
      </c>
      <c r="C221" s="2">
        <v>-2.4782178728081572</v>
      </c>
      <c r="E221" s="2">
        <v>99.738219895287955</v>
      </c>
      <c r="F221" s="2">
        <v>18</v>
      </c>
    </row>
  </sheetData>
  <sortState xmlns:xlrd2="http://schemas.microsoft.com/office/spreadsheetml/2017/richdata2" ref="F31:F221">
    <sortCondition ref="F31"/>
  </sortState>
  <conditionalFormatting sqref="E17:E24">
    <cfRule type="cellIs" dxfId="1" priority="1" operator="greaterThan">
      <formula>0.05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1"/>
  <sheetViews>
    <sheetView workbookViewId="0">
      <selection activeCell="C6" sqref="C6"/>
    </sheetView>
  </sheetViews>
  <sheetFormatPr baseColWidth="10" defaultRowHeight="16" x14ac:dyDescent="0.2"/>
  <cols>
    <col min="1" max="1" width="17.5" customWidth="1"/>
  </cols>
  <sheetData>
    <row r="1" spans="1:9" x14ac:dyDescent="0.2">
      <c r="A1" t="s">
        <v>308</v>
      </c>
    </row>
    <row r="2" spans="1:9" ht="17" thickBot="1" x14ac:dyDescent="0.25"/>
    <row r="3" spans="1:9" x14ac:dyDescent="0.2">
      <c r="A3" s="4" t="s">
        <v>309</v>
      </c>
      <c r="B3" s="4"/>
    </row>
    <row r="4" spans="1:9" x14ac:dyDescent="0.2">
      <c r="A4" s="1" t="s">
        <v>310</v>
      </c>
      <c r="B4" s="1">
        <v>0.81493198765595498</v>
      </c>
    </row>
    <row r="5" spans="1:9" x14ac:dyDescent="0.2">
      <c r="A5" s="1" t="s">
        <v>311</v>
      </c>
      <c r="B5" s="1">
        <v>0.6641141445048856</v>
      </c>
    </row>
    <row r="6" spans="1:9" x14ac:dyDescent="0.2">
      <c r="A6" s="1" t="s">
        <v>312</v>
      </c>
      <c r="B6" s="5">
        <v>0.65126605167173923</v>
      </c>
    </row>
    <row r="7" spans="1:9" x14ac:dyDescent="0.2">
      <c r="A7" s="1" t="s">
        <v>313</v>
      </c>
      <c r="B7" s="1">
        <v>3.5583422101660045E-2</v>
      </c>
    </row>
    <row r="8" spans="1:9" ht="17" thickBot="1" x14ac:dyDescent="0.25">
      <c r="A8" s="2" t="s">
        <v>314</v>
      </c>
      <c r="B8" s="2">
        <v>191</v>
      </c>
    </row>
    <row r="10" spans="1:9" ht="17" thickBot="1" x14ac:dyDescent="0.25">
      <c r="A10" t="s">
        <v>315</v>
      </c>
    </row>
    <row r="11" spans="1:9" x14ac:dyDescent="0.2">
      <c r="A11" s="3"/>
      <c r="B11" s="3" t="s">
        <v>320</v>
      </c>
      <c r="C11" s="3" t="s">
        <v>321</v>
      </c>
      <c r="D11" s="3" t="s">
        <v>322</v>
      </c>
      <c r="E11" s="3" t="s">
        <v>323</v>
      </c>
      <c r="F11" s="3" t="s">
        <v>324</v>
      </c>
    </row>
    <row r="12" spans="1:9" x14ac:dyDescent="0.2">
      <c r="A12" s="1" t="s">
        <v>316</v>
      </c>
      <c r="B12" s="1">
        <v>7</v>
      </c>
      <c r="C12" s="1">
        <v>0.45813927999386939</v>
      </c>
      <c r="D12" s="1">
        <v>6.5448468570552767E-2</v>
      </c>
      <c r="E12" s="1">
        <v>51.689706256757042</v>
      </c>
      <c r="F12" s="1">
        <v>4.0795412967104969E-40</v>
      </c>
    </row>
    <row r="13" spans="1:9" x14ac:dyDescent="0.2">
      <c r="A13" s="1" t="s">
        <v>317</v>
      </c>
      <c r="B13" s="1">
        <v>183</v>
      </c>
      <c r="C13" s="1">
        <v>0.23171092690907827</v>
      </c>
      <c r="D13" s="1">
        <v>1.2661799284649086E-3</v>
      </c>
      <c r="E13" s="1"/>
      <c r="F13" s="1"/>
    </row>
    <row r="14" spans="1:9" ht="17" thickBot="1" x14ac:dyDescent="0.25">
      <c r="A14" s="2" t="s">
        <v>318</v>
      </c>
      <c r="B14" s="2">
        <v>190</v>
      </c>
      <c r="C14" s="2">
        <v>0.68985020690294763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325</v>
      </c>
      <c r="C16" s="3" t="s">
        <v>313</v>
      </c>
      <c r="D16" s="3" t="s">
        <v>326</v>
      </c>
      <c r="E16" s="3" t="s">
        <v>327</v>
      </c>
      <c r="F16" s="3" t="s">
        <v>328</v>
      </c>
      <c r="G16" s="3" t="s">
        <v>329</v>
      </c>
      <c r="H16" s="3" t="s">
        <v>330</v>
      </c>
      <c r="I16" s="3" t="s">
        <v>331</v>
      </c>
    </row>
    <row r="17" spans="1:9" x14ac:dyDescent="0.2">
      <c r="A17" s="1" t="s">
        <v>319</v>
      </c>
      <c r="B17" s="1">
        <v>2.2829501013353402</v>
      </c>
      <c r="C17" s="1">
        <v>6.9378132230749096E-2</v>
      </c>
      <c r="D17" s="1">
        <v>32.905903170502384</v>
      </c>
      <c r="E17" s="5">
        <v>8.9443939521355707E-79</v>
      </c>
      <c r="F17" s="1">
        <v>2.1460662197941729</v>
      </c>
      <c r="G17" s="1">
        <v>2.4198339828765074</v>
      </c>
      <c r="H17" s="1">
        <v>2.1460662197941729</v>
      </c>
      <c r="I17" s="1">
        <v>2.4198339828765074</v>
      </c>
    </row>
    <row r="18" spans="1:9" x14ac:dyDescent="0.2">
      <c r="A18" s="1" t="s">
        <v>300</v>
      </c>
      <c r="B18" s="1">
        <v>1.7013248395081684E-2</v>
      </c>
      <c r="C18" s="1">
        <v>7.9651327172286738E-3</v>
      </c>
      <c r="D18" s="1">
        <v>2.1359654633603067</v>
      </c>
      <c r="E18" s="5">
        <v>3.4011330936335439E-2</v>
      </c>
      <c r="F18" s="1">
        <v>1.2979466383478133E-3</v>
      </c>
      <c r="G18" s="1">
        <v>3.2728550151815555E-2</v>
      </c>
      <c r="H18" s="1">
        <v>1.2979466383478133E-3</v>
      </c>
      <c r="I18" s="1">
        <v>3.2728550151815555E-2</v>
      </c>
    </row>
    <row r="19" spans="1:9" x14ac:dyDescent="0.2">
      <c r="A19" s="1" t="s">
        <v>4</v>
      </c>
      <c r="B19" s="1">
        <v>-2.2707317540180207E-2</v>
      </c>
      <c r="C19" s="1">
        <v>7.2063812943886406E-3</v>
      </c>
      <c r="D19" s="1">
        <v>-3.1510013989769883</v>
      </c>
      <c r="E19" s="5">
        <v>1.9012012811713602E-3</v>
      </c>
      <c r="F19" s="1">
        <v>-3.6925593699024095E-2</v>
      </c>
      <c r="G19" s="1">
        <v>-8.4890413813363159E-3</v>
      </c>
      <c r="H19" s="1">
        <v>-3.6925593699024095E-2</v>
      </c>
      <c r="I19" s="1">
        <v>-8.4890413813363159E-3</v>
      </c>
    </row>
    <row r="20" spans="1:9" x14ac:dyDescent="0.2">
      <c r="A20" s="1" t="s">
        <v>8</v>
      </c>
      <c r="B20" s="1">
        <v>3.5029041724254896E-2</v>
      </c>
      <c r="C20" s="1">
        <v>5.3351052110042702E-3</v>
      </c>
      <c r="D20" s="1">
        <v>6.565763998806144</v>
      </c>
      <c r="E20" s="5">
        <v>5.1842547257880165E-10</v>
      </c>
      <c r="F20" s="1">
        <v>2.450281557443789E-2</v>
      </c>
      <c r="G20" s="1">
        <v>4.5555267874071902E-2</v>
      </c>
      <c r="H20" s="1">
        <v>2.450281557443789E-2</v>
      </c>
      <c r="I20" s="1">
        <v>4.5555267874071902E-2</v>
      </c>
    </row>
    <row r="21" spans="1:9" x14ac:dyDescent="0.2">
      <c r="A21" s="1" t="s">
        <v>294</v>
      </c>
      <c r="B21" s="1">
        <v>-2.5829860221714022E-2</v>
      </c>
      <c r="C21" s="1">
        <v>8.2963346931463934E-3</v>
      </c>
      <c r="D21" s="1">
        <v>-3.1134062422833644</v>
      </c>
      <c r="E21" s="5">
        <v>2.1467407049933578E-3</v>
      </c>
      <c r="F21" s="1">
        <v>-4.2198627423250229E-2</v>
      </c>
      <c r="G21" s="1">
        <v>-9.4610930201778146E-3</v>
      </c>
      <c r="H21" s="1">
        <v>-4.2198627423250229E-2</v>
      </c>
      <c r="I21" s="1">
        <v>-9.4610930201778146E-3</v>
      </c>
    </row>
    <row r="22" spans="1:9" x14ac:dyDescent="0.2">
      <c r="A22" s="1" t="s">
        <v>295</v>
      </c>
      <c r="B22" s="1">
        <v>-1.7285993231693463E-2</v>
      </c>
      <c r="C22" s="1">
        <v>8.5498096525551005E-3</v>
      </c>
      <c r="D22" s="1">
        <v>-2.0217986053674966</v>
      </c>
      <c r="E22" s="5">
        <v>4.4653585942515978E-2</v>
      </c>
      <c r="F22" s="1">
        <v>-3.4154869548331732E-2</v>
      </c>
      <c r="G22" s="1">
        <v>-4.1711691505519344E-4</v>
      </c>
      <c r="H22" s="1">
        <v>-3.4154869548331732E-2</v>
      </c>
      <c r="I22" s="1">
        <v>-4.1711691505519344E-4</v>
      </c>
    </row>
    <row r="23" spans="1:9" x14ac:dyDescent="0.2">
      <c r="A23" s="1" t="s">
        <v>296</v>
      </c>
      <c r="B23" s="1">
        <v>-3.4344453728434088E-2</v>
      </c>
      <c r="C23" s="1">
        <v>1.0080499727184507E-2</v>
      </c>
      <c r="D23" s="1">
        <v>-3.4070189631388965</v>
      </c>
      <c r="E23" s="5">
        <v>8.0748567096474984E-4</v>
      </c>
      <c r="F23" s="1">
        <v>-5.4233399800696996E-2</v>
      </c>
      <c r="G23" s="1">
        <v>-1.4455507656171183E-2</v>
      </c>
      <c r="H23" s="1">
        <v>-5.4233399800696996E-2</v>
      </c>
      <c r="I23" s="1">
        <v>-1.4455507656171183E-2</v>
      </c>
    </row>
    <row r="24" spans="1:9" ht="17" thickBot="1" x14ac:dyDescent="0.25">
      <c r="A24" s="2" t="s">
        <v>13</v>
      </c>
      <c r="B24" s="2">
        <v>2.2736361971533382E-3</v>
      </c>
      <c r="C24" s="2">
        <v>2.3420218384013911E-4</v>
      </c>
      <c r="D24" s="2">
        <v>9.7080059625117272</v>
      </c>
      <c r="E24" s="6">
        <v>3.1057550531923909E-18</v>
      </c>
      <c r="F24" s="2">
        <v>1.8115524978858095E-3</v>
      </c>
      <c r="G24" s="2">
        <v>2.735719896420867E-3</v>
      </c>
      <c r="H24" s="2">
        <v>1.8115524978858095E-3</v>
      </c>
      <c r="I24" s="2">
        <v>2.735719896420867E-3</v>
      </c>
    </row>
    <row r="28" spans="1:9" x14ac:dyDescent="0.2">
      <c r="A28" t="s">
        <v>332</v>
      </c>
      <c r="E28" t="s">
        <v>336</v>
      </c>
    </row>
    <row r="29" spans="1:9" ht="17" thickBot="1" x14ac:dyDescent="0.25"/>
    <row r="30" spans="1:9" x14ac:dyDescent="0.2">
      <c r="A30" s="3" t="s">
        <v>333</v>
      </c>
      <c r="B30" s="3" t="s">
        <v>339</v>
      </c>
      <c r="C30" s="3" t="s">
        <v>335</v>
      </c>
      <c r="E30" s="3" t="s">
        <v>337</v>
      </c>
      <c r="F30" s="3" t="s">
        <v>338</v>
      </c>
    </row>
    <row r="31" spans="1:9" x14ac:dyDescent="0.2">
      <c r="A31" s="1">
        <v>1</v>
      </c>
      <c r="B31" s="1">
        <v>2.8105028408247898</v>
      </c>
      <c r="C31" s="1">
        <v>7.9868917071374668E-2</v>
      </c>
      <c r="E31" s="1">
        <v>0.26178010471204188</v>
      </c>
      <c r="F31" s="1">
        <v>2.5257286443082556</v>
      </c>
    </row>
    <row r="32" spans="1:9" x14ac:dyDescent="0.2">
      <c r="A32" s="1">
        <v>2</v>
      </c>
      <c r="B32" s="1">
        <v>2.8280173616869173</v>
      </c>
      <c r="C32" s="1">
        <v>3.4183519242551252E-2</v>
      </c>
      <c r="E32" s="1">
        <v>0.78534031413612571</v>
      </c>
      <c r="F32" s="1">
        <v>2.5649493574615367</v>
      </c>
    </row>
    <row r="33" spans="1:6" x14ac:dyDescent="0.2">
      <c r="A33" s="1">
        <v>3</v>
      </c>
      <c r="B33" s="1">
        <v>2.8455318825490448</v>
      </c>
      <c r="C33" s="1">
        <v>1.6668998380423794E-2</v>
      </c>
      <c r="E33" s="1">
        <v>1.3089005235602094</v>
      </c>
      <c r="F33" s="1">
        <v>2.6026896854443837</v>
      </c>
    </row>
    <row r="34" spans="1:6" x14ac:dyDescent="0.2">
      <c r="A34" s="1">
        <v>4</v>
      </c>
      <c r="B34" s="1">
        <v>3.0184419153425561</v>
      </c>
      <c r="C34" s="1">
        <v>-0.15624103441308757</v>
      </c>
      <c r="E34" s="1">
        <v>1.8324607329842932</v>
      </c>
      <c r="F34" s="1">
        <v>2.6026896854443837</v>
      </c>
    </row>
    <row r="35" spans="1:6" x14ac:dyDescent="0.2">
      <c r="A35" s="1">
        <v>5</v>
      </c>
      <c r="B35" s="1">
        <v>2.8591030651203257</v>
      </c>
      <c r="C35" s="1">
        <v>3.0978158091428121E-3</v>
      </c>
      <c r="E35" s="1">
        <v>2.3560209424083771</v>
      </c>
      <c r="F35" s="1">
        <v>2.6026896854443837</v>
      </c>
    </row>
    <row r="36" spans="1:6" x14ac:dyDescent="0.2">
      <c r="A36" s="1">
        <v>6</v>
      </c>
      <c r="B36" s="1">
        <v>2.8331191628531371</v>
      </c>
      <c r="C36" s="1">
        <v>2.908171807633142E-2</v>
      </c>
      <c r="E36" s="1">
        <v>2.8795811518324608</v>
      </c>
      <c r="F36" s="1">
        <v>2.6390573296152584</v>
      </c>
    </row>
    <row r="37" spans="1:6" x14ac:dyDescent="0.2">
      <c r="A37" s="1">
        <v>7</v>
      </c>
      <c r="B37" s="1">
        <v>2.8331191628531371</v>
      </c>
      <c r="C37" s="1">
        <v>2.908171807633142E-2</v>
      </c>
      <c r="E37" s="1">
        <v>3.4031413612565449</v>
      </c>
      <c r="F37" s="1">
        <v>2.6390573296152584</v>
      </c>
    </row>
    <row r="38" spans="1:6" x14ac:dyDescent="0.2">
      <c r="A38" s="1">
        <v>8</v>
      </c>
      <c r="B38" s="1">
        <v>2.8995778095182136</v>
      </c>
      <c r="C38" s="1">
        <v>-3.7376928588745084E-2</v>
      </c>
      <c r="E38" s="1">
        <v>3.9267015706806285</v>
      </c>
      <c r="F38" s="1">
        <v>2.6390573296152584</v>
      </c>
    </row>
    <row r="39" spans="1:6" x14ac:dyDescent="0.2">
      <c r="A39" s="1">
        <v>9</v>
      </c>
      <c r="B39" s="1">
        <v>2.8330739507514782</v>
      </c>
      <c r="C39" s="1">
        <v>2.9126930177990396E-2</v>
      </c>
      <c r="E39" s="1">
        <v>4.4502617801047117</v>
      </c>
      <c r="F39" s="1">
        <v>2.6741486494265287</v>
      </c>
    </row>
    <row r="40" spans="1:6" x14ac:dyDescent="0.2">
      <c r="A40" s="1">
        <v>10</v>
      </c>
      <c r="B40" s="1">
        <v>2.8505884716136061</v>
      </c>
      <c r="C40" s="1">
        <v>1.1612409315862493E-2</v>
      </c>
      <c r="E40" s="1">
        <v>4.9738219895287958</v>
      </c>
      <c r="F40" s="1">
        <v>2.6741486494265287</v>
      </c>
    </row>
    <row r="41" spans="1:6" x14ac:dyDescent="0.2">
      <c r="A41" s="1">
        <v>11</v>
      </c>
      <c r="B41" s="1">
        <v>2.8331191628531371</v>
      </c>
      <c r="C41" s="1">
        <v>9.4181203079024556E-5</v>
      </c>
      <c r="E41" s="1">
        <v>5.4973821989528791</v>
      </c>
      <c r="F41" s="1">
        <v>2.6741486494265287</v>
      </c>
    </row>
    <row r="42" spans="1:6" x14ac:dyDescent="0.2">
      <c r="A42" s="1">
        <v>12</v>
      </c>
      <c r="B42" s="1">
        <v>2.8105028408247898</v>
      </c>
      <c r="C42" s="1">
        <v>2.2710503231426316E-2</v>
      </c>
      <c r="E42" s="1">
        <v>6.0209424083769632</v>
      </c>
      <c r="F42" s="1">
        <v>2.6741486494265287</v>
      </c>
    </row>
    <row r="43" spans="1:6" x14ac:dyDescent="0.2">
      <c r="A43" s="1">
        <v>13</v>
      </c>
      <c r="B43" s="1">
        <v>2.8105028408247898</v>
      </c>
      <c r="C43" s="1">
        <v>2.2710503231426316E-2</v>
      </c>
      <c r="E43" s="1">
        <v>6.5445026178010473</v>
      </c>
      <c r="F43" s="1">
        <v>2.6741486494265287</v>
      </c>
    </row>
    <row r="44" spans="1:6" x14ac:dyDescent="0.2">
      <c r="A44" s="1">
        <v>14</v>
      </c>
      <c r="B44" s="1">
        <v>2.8455318825490448</v>
      </c>
      <c r="C44" s="1">
        <v>-1.2318538492828601E-2</v>
      </c>
      <c r="E44" s="1">
        <v>7.0680628272251305</v>
      </c>
      <c r="F44" s="1">
        <v>2.6741486494265287</v>
      </c>
    </row>
    <row r="45" spans="1:6" x14ac:dyDescent="0.2">
      <c r="A45" s="1">
        <v>15</v>
      </c>
      <c r="B45" s="1">
        <v>2.8105028408247898</v>
      </c>
      <c r="C45" s="1">
        <v>2.2710503231426316E-2</v>
      </c>
      <c r="E45" s="1">
        <v>7.5916230366492146</v>
      </c>
      <c r="F45" s="1">
        <v>2.6741486494265287</v>
      </c>
    </row>
    <row r="46" spans="1:6" x14ac:dyDescent="0.2">
      <c r="A46" s="1">
        <v>16</v>
      </c>
      <c r="B46" s="1">
        <v>2.8105028408247898</v>
      </c>
      <c r="C46" s="1">
        <v>2.2710503231426316E-2</v>
      </c>
      <c r="E46" s="1">
        <v>8.1151832460732987</v>
      </c>
      <c r="F46" s="1">
        <v>2.6741486494265287</v>
      </c>
    </row>
    <row r="47" spans="1:6" x14ac:dyDescent="0.2">
      <c r="A47" s="1">
        <v>17</v>
      </c>
      <c r="B47" s="1">
        <v>2.8280173616869173</v>
      </c>
      <c r="C47" s="1">
        <v>5.1959823692988572E-3</v>
      </c>
      <c r="E47" s="1">
        <v>8.6387434554973819</v>
      </c>
      <c r="F47" s="1">
        <v>2.6741486494265287</v>
      </c>
    </row>
    <row r="48" spans="1:6" x14ac:dyDescent="0.2">
      <c r="A48" s="1">
        <v>18</v>
      </c>
      <c r="B48" s="1">
        <v>2.7848803448873682</v>
      </c>
      <c r="C48" s="1">
        <v>4.8332999168847923E-2</v>
      </c>
      <c r="E48" s="1">
        <v>9.1623036649214651</v>
      </c>
      <c r="F48" s="1">
        <v>2.7080502011022101</v>
      </c>
    </row>
    <row r="49" spans="1:6" x14ac:dyDescent="0.2">
      <c r="A49" s="1">
        <v>19</v>
      </c>
      <c r="B49" s="1">
        <v>2.8591030651203257</v>
      </c>
      <c r="C49" s="1">
        <v>-2.5889721064109583E-2</v>
      </c>
      <c r="E49" s="1">
        <v>9.6858638743455501</v>
      </c>
      <c r="F49" s="1">
        <v>2.7080502011022101</v>
      </c>
    </row>
    <row r="50" spans="1:6" x14ac:dyDescent="0.2">
      <c r="A50" s="1">
        <v>20</v>
      </c>
      <c r="B50" s="1">
        <v>2.8286072956471182</v>
      </c>
      <c r="C50" s="1">
        <v>4.6060484090979514E-3</v>
      </c>
      <c r="E50" s="1">
        <v>10.209424083769633</v>
      </c>
      <c r="F50" s="1">
        <v>2.7080502011022101</v>
      </c>
    </row>
    <row r="51" spans="1:6" x14ac:dyDescent="0.2">
      <c r="A51" s="1">
        <v>21</v>
      </c>
      <c r="B51" s="1">
        <v>2.8286072956471182</v>
      </c>
      <c r="C51" s="1">
        <v>4.6060484090979514E-3</v>
      </c>
      <c r="E51" s="1">
        <v>10.732984293193716</v>
      </c>
      <c r="F51" s="1">
        <v>2.7080502011022101</v>
      </c>
    </row>
    <row r="52" spans="1:6" x14ac:dyDescent="0.2">
      <c r="A52" s="1">
        <v>22</v>
      </c>
      <c r="B52" s="1">
        <v>2.8110927747849908</v>
      </c>
      <c r="C52" s="1">
        <v>2.212056927122541E-2</v>
      </c>
      <c r="E52" s="1">
        <v>11.256544502617801</v>
      </c>
      <c r="F52" s="1">
        <v>2.7080502011022101</v>
      </c>
    </row>
    <row r="53" spans="1:6" x14ac:dyDescent="0.2">
      <c r="A53" s="1">
        <v>23</v>
      </c>
      <c r="B53" s="1">
        <v>2.794079526389909</v>
      </c>
      <c r="C53" s="1">
        <v>3.9133817666307191E-2</v>
      </c>
      <c r="E53" s="1">
        <v>11.780104712041885</v>
      </c>
      <c r="F53" s="1">
        <v>2.7080502011022101</v>
      </c>
    </row>
    <row r="54" spans="1:6" x14ac:dyDescent="0.2">
      <c r="A54" s="1">
        <v>24</v>
      </c>
      <c r="B54" s="1">
        <v>2.8115940472520364</v>
      </c>
      <c r="C54" s="1">
        <v>2.1619296804179733E-2</v>
      </c>
      <c r="E54" s="1">
        <v>12.303664921465968</v>
      </c>
      <c r="F54" s="1">
        <v>2.7080502011022101</v>
      </c>
    </row>
    <row r="55" spans="1:6" x14ac:dyDescent="0.2">
      <c r="A55" s="1">
        <v>25</v>
      </c>
      <c r="B55" s="1">
        <v>2.794079526389909</v>
      </c>
      <c r="C55" s="1">
        <v>3.9133817666307191E-2</v>
      </c>
      <c r="E55" s="1">
        <v>12.827225130890053</v>
      </c>
      <c r="F55" s="1">
        <v>2.7080502011022101</v>
      </c>
    </row>
    <row r="56" spans="1:6" x14ac:dyDescent="0.2">
      <c r="A56" s="1">
        <v>26</v>
      </c>
      <c r="B56" s="1">
        <v>2.7765650055277815</v>
      </c>
      <c r="C56" s="1">
        <v>5.664833852843465E-2</v>
      </c>
      <c r="E56" s="1">
        <v>13.350785340314136</v>
      </c>
      <c r="F56" s="1">
        <v>2.7080502011022101</v>
      </c>
    </row>
    <row r="57" spans="1:6" x14ac:dyDescent="0.2">
      <c r="A57" s="1">
        <v>27</v>
      </c>
      <c r="B57" s="1">
        <v>2.7932168475930963</v>
      </c>
      <c r="C57" s="1">
        <v>3.9996496463119868E-2</v>
      </c>
      <c r="E57" s="1">
        <v>13.874345549738219</v>
      </c>
      <c r="F57" s="1">
        <v>2.7080502011022101</v>
      </c>
    </row>
    <row r="58" spans="1:6" x14ac:dyDescent="0.2">
      <c r="A58" s="1">
        <v>28</v>
      </c>
      <c r="B58" s="1">
        <v>2.7932168475930963</v>
      </c>
      <c r="C58" s="1">
        <v>3.9996496463119868E-2</v>
      </c>
      <c r="E58" s="1">
        <v>14.397905759162303</v>
      </c>
      <c r="F58" s="1">
        <v>2.7080502011022101</v>
      </c>
    </row>
    <row r="59" spans="1:6" x14ac:dyDescent="0.2">
      <c r="A59" s="1">
        <v>29</v>
      </c>
      <c r="B59" s="1">
        <v>2.8331191628531371</v>
      </c>
      <c r="C59" s="1">
        <v>9.4181203079024556E-5</v>
      </c>
      <c r="E59" s="1">
        <v>14.921465968586388</v>
      </c>
      <c r="F59" s="1">
        <v>2.7080502011022101</v>
      </c>
    </row>
    <row r="60" spans="1:6" x14ac:dyDescent="0.2">
      <c r="A60" s="1">
        <v>30</v>
      </c>
      <c r="B60" s="1">
        <v>2.8021875014652031</v>
      </c>
      <c r="C60" s="1">
        <v>3.1025842591013042E-2</v>
      </c>
      <c r="E60" s="1">
        <v>15.445026178010471</v>
      </c>
      <c r="F60" s="1">
        <v>2.7080502011022101</v>
      </c>
    </row>
    <row r="61" spans="1:6" x14ac:dyDescent="0.2">
      <c r="A61" s="1">
        <v>31</v>
      </c>
      <c r="B61" s="1">
        <v>2.8192007498602849</v>
      </c>
      <c r="C61" s="1">
        <v>1.4012594195931261E-2</v>
      </c>
      <c r="E61" s="1">
        <v>15.968586387434554</v>
      </c>
      <c r="F61" s="1">
        <v>2.7080502011022101</v>
      </c>
    </row>
    <row r="62" spans="1:6" x14ac:dyDescent="0.2">
      <c r="A62" s="1">
        <v>32</v>
      </c>
      <c r="B62" s="1">
        <v>2.8021875014652031</v>
      </c>
      <c r="C62" s="1">
        <v>3.1025842591013042E-2</v>
      </c>
      <c r="E62" s="1">
        <v>16.492146596858639</v>
      </c>
      <c r="F62" s="1">
        <v>2.7080502011022101</v>
      </c>
    </row>
    <row r="63" spans="1:6" x14ac:dyDescent="0.2">
      <c r="A63" s="1">
        <v>33</v>
      </c>
      <c r="B63" s="1">
        <v>2.8021875014652031</v>
      </c>
      <c r="C63" s="1">
        <v>3.1025842591013042E-2</v>
      </c>
      <c r="E63" s="1">
        <v>17.015706806282722</v>
      </c>
      <c r="F63" s="1">
        <v>2.7080502011022101</v>
      </c>
    </row>
    <row r="64" spans="1:6" x14ac:dyDescent="0.2">
      <c r="A64" s="1">
        <v>34</v>
      </c>
      <c r="B64" s="1">
        <v>2.8021875014652031</v>
      </c>
      <c r="C64" s="1">
        <v>3.1025842591013042E-2</v>
      </c>
      <c r="E64" s="1">
        <v>17.539267015706805</v>
      </c>
      <c r="F64" s="1">
        <v>2.7080502011022101</v>
      </c>
    </row>
    <row r="65" spans="1:6" x14ac:dyDescent="0.2">
      <c r="A65" s="1">
        <v>35</v>
      </c>
      <c r="B65" s="1">
        <v>2.8331191628531371</v>
      </c>
      <c r="C65" s="1">
        <v>9.4181203079024556E-5</v>
      </c>
      <c r="E65" s="1">
        <v>18.062827225130889</v>
      </c>
      <c r="F65" s="1">
        <v>2.7080502011022101</v>
      </c>
    </row>
    <row r="66" spans="1:6" x14ac:dyDescent="0.2">
      <c r="A66" s="1">
        <v>36</v>
      </c>
      <c r="B66" s="1">
        <v>2.8156046419910097</v>
      </c>
      <c r="C66" s="1">
        <v>1.7608702065206483E-2</v>
      </c>
      <c r="E66" s="1">
        <v>18.586387434554972</v>
      </c>
      <c r="F66" s="1">
        <v>2.7080502011022101</v>
      </c>
    </row>
    <row r="67" spans="1:6" x14ac:dyDescent="0.2">
      <c r="A67" s="1">
        <v>37</v>
      </c>
      <c r="B67" s="1">
        <v>2.8331191628531371</v>
      </c>
      <c r="C67" s="1">
        <v>9.4181203079024556E-5</v>
      </c>
      <c r="E67" s="1">
        <v>19.109947643979059</v>
      </c>
      <c r="F67" s="1">
        <v>2.7080502011022101</v>
      </c>
    </row>
    <row r="68" spans="1:6" x14ac:dyDescent="0.2">
      <c r="A68" s="1">
        <v>38</v>
      </c>
      <c r="B68" s="1">
        <v>2.7524259761626113</v>
      </c>
      <c r="C68" s="1">
        <v>8.0787367893604856E-2</v>
      </c>
      <c r="E68" s="1">
        <v>19.633507853403142</v>
      </c>
      <c r="F68" s="1">
        <v>2.7408400239252009</v>
      </c>
    </row>
    <row r="69" spans="1:6" x14ac:dyDescent="0.2">
      <c r="A69" s="1">
        <v>39</v>
      </c>
      <c r="B69" s="1">
        <v>2.7974305967018767</v>
      </c>
      <c r="C69" s="1">
        <v>3.5782747354339506E-2</v>
      </c>
      <c r="E69" s="1">
        <v>20.157068062827225</v>
      </c>
      <c r="F69" s="1">
        <v>2.7408400239252009</v>
      </c>
    </row>
    <row r="70" spans="1:6" x14ac:dyDescent="0.2">
      <c r="A70" s="1">
        <v>40</v>
      </c>
      <c r="B70" s="1">
        <v>2.7974305967018767</v>
      </c>
      <c r="C70" s="1">
        <v>3.5782747354339506E-2</v>
      </c>
      <c r="E70" s="1">
        <v>20.680628272251308</v>
      </c>
      <c r="F70" s="1">
        <v>2.7408400239252009</v>
      </c>
    </row>
    <row r="71" spans="1:6" x14ac:dyDescent="0.2">
      <c r="A71" s="1">
        <v>41</v>
      </c>
      <c r="B71" s="1">
        <v>2.8330739507514782</v>
      </c>
      <c r="C71" s="1">
        <v>1.3939330473800027E-4</v>
      </c>
      <c r="E71" s="1">
        <v>21.204188481675391</v>
      </c>
      <c r="F71" s="1">
        <v>2.7408400239252009</v>
      </c>
    </row>
    <row r="72" spans="1:6" x14ac:dyDescent="0.2">
      <c r="A72" s="1">
        <v>42</v>
      </c>
      <c r="B72" s="1">
        <v>2.8330739507514782</v>
      </c>
      <c r="C72" s="1">
        <v>1.3939330473800027E-4</v>
      </c>
      <c r="E72" s="1">
        <v>21.727748691099475</v>
      </c>
      <c r="F72" s="1">
        <v>2.7408400239252009</v>
      </c>
    </row>
    <row r="73" spans="1:6" x14ac:dyDescent="0.2">
      <c r="A73" s="1">
        <v>43</v>
      </c>
      <c r="B73" s="1">
        <v>2.8330739507514782</v>
      </c>
      <c r="C73" s="1">
        <v>1.3939330473800027E-4</v>
      </c>
      <c r="E73" s="1">
        <v>22.251308900523561</v>
      </c>
      <c r="F73" s="1">
        <v>2.7408400239252009</v>
      </c>
    </row>
    <row r="74" spans="1:6" x14ac:dyDescent="0.2">
      <c r="A74" s="1">
        <v>44</v>
      </c>
      <c r="B74" s="1">
        <v>2.7739257185030852</v>
      </c>
      <c r="C74" s="1">
        <v>2.9434662403449607E-2</v>
      </c>
      <c r="E74" s="1">
        <v>22.774869109947645</v>
      </c>
      <c r="F74" s="1">
        <v>2.7408400239252009</v>
      </c>
    </row>
    <row r="75" spans="1:6" x14ac:dyDescent="0.2">
      <c r="A75" s="1">
        <v>45</v>
      </c>
      <c r="B75" s="1">
        <v>2.8630464034111722</v>
      </c>
      <c r="C75" s="1">
        <v>-5.9686022504637393E-2</v>
      </c>
      <c r="E75" s="1">
        <v>23.298429319371728</v>
      </c>
      <c r="F75" s="1">
        <v>2.7408400239252009</v>
      </c>
    </row>
    <row r="76" spans="1:6" x14ac:dyDescent="0.2">
      <c r="A76" s="1">
        <v>46</v>
      </c>
      <c r="B76" s="1">
        <v>2.7749047660723578</v>
      </c>
      <c r="C76" s="1">
        <v>2.8455614834177023E-2</v>
      </c>
      <c r="E76" s="1">
        <v>23.821989528795811</v>
      </c>
      <c r="F76" s="1">
        <v>2.7408400239252009</v>
      </c>
    </row>
    <row r="77" spans="1:6" x14ac:dyDescent="0.2">
      <c r="A77" s="1">
        <v>47</v>
      </c>
      <c r="B77" s="1">
        <v>2.8099338077966127</v>
      </c>
      <c r="C77" s="1">
        <v>-6.5734268900778936E-3</v>
      </c>
      <c r="E77" s="1">
        <v>24.345549738219894</v>
      </c>
      <c r="F77" s="1">
        <v>2.7408400239252009</v>
      </c>
    </row>
    <row r="78" spans="1:6" x14ac:dyDescent="0.2">
      <c r="A78" s="1">
        <v>48</v>
      </c>
      <c r="B78" s="1">
        <v>2.7673658240252408</v>
      </c>
      <c r="C78" s="1">
        <v>3.5994556881294049E-2</v>
      </c>
      <c r="E78" s="1">
        <v>24.869109947643977</v>
      </c>
      <c r="F78" s="1">
        <v>2.7408400239252009</v>
      </c>
    </row>
    <row r="79" spans="1:6" x14ac:dyDescent="0.2">
      <c r="A79" s="1">
        <v>49</v>
      </c>
      <c r="B79" s="1">
        <v>2.7848803448873682</v>
      </c>
      <c r="C79" s="1">
        <v>1.848003601916659E-2</v>
      </c>
      <c r="E79" s="1">
        <v>25.392670157068064</v>
      </c>
      <c r="F79" s="1">
        <v>2.7408400239252009</v>
      </c>
    </row>
    <row r="80" spans="1:6" x14ac:dyDescent="0.2">
      <c r="A80" s="1">
        <v>50</v>
      </c>
      <c r="B80" s="1">
        <v>2.7848803448873682</v>
      </c>
      <c r="C80" s="1">
        <v>1.848003601916659E-2</v>
      </c>
      <c r="E80" s="1">
        <v>25.916230366492147</v>
      </c>
      <c r="F80" s="1">
        <v>2.7408400239252009</v>
      </c>
    </row>
    <row r="81" spans="1:6" x14ac:dyDescent="0.2">
      <c r="A81" s="1">
        <v>51</v>
      </c>
      <c r="B81" s="1">
        <v>2.7848803448873682</v>
      </c>
      <c r="C81" s="1">
        <v>1.848003601916659E-2</v>
      </c>
      <c r="E81" s="1">
        <v>26.439790575916231</v>
      </c>
      <c r="F81" s="1">
        <v>2.7408400239252009</v>
      </c>
    </row>
    <row r="82" spans="1:6" x14ac:dyDescent="0.2">
      <c r="A82" s="1">
        <v>52</v>
      </c>
      <c r="B82" s="1">
        <v>2.8374239074737506</v>
      </c>
      <c r="C82" s="1">
        <v>-3.4063526567215785E-2</v>
      </c>
      <c r="E82" s="1">
        <v>26.963350785340314</v>
      </c>
      <c r="F82" s="1">
        <v>2.7408400239252009</v>
      </c>
    </row>
    <row r="83" spans="1:6" x14ac:dyDescent="0.2">
      <c r="A83" s="1">
        <v>53</v>
      </c>
      <c r="B83" s="1">
        <v>2.7722607650201723</v>
      </c>
      <c r="C83" s="1">
        <v>3.1099615886362564E-2</v>
      </c>
      <c r="E83" s="1">
        <v>27.486910994764397</v>
      </c>
      <c r="F83" s="1">
        <v>2.7408400239252009</v>
      </c>
    </row>
    <row r="84" spans="1:6" x14ac:dyDescent="0.2">
      <c r="A84" s="1">
        <v>54</v>
      </c>
      <c r="B84" s="1">
        <v>2.8419080674004653</v>
      </c>
      <c r="C84" s="1">
        <v>-3.8547686493930478E-2</v>
      </c>
      <c r="E84" s="1">
        <v>28.01047120418848</v>
      </c>
      <c r="F84" s="1">
        <v>2.7408400239252009</v>
      </c>
    </row>
    <row r="85" spans="1:6" x14ac:dyDescent="0.2">
      <c r="A85" s="1">
        <v>55</v>
      </c>
      <c r="B85" s="1">
        <v>2.8058999781069378</v>
      </c>
      <c r="C85" s="1">
        <v>-2.5395972004029765E-3</v>
      </c>
      <c r="E85" s="1">
        <v>28.534031413612563</v>
      </c>
      <c r="F85" s="1">
        <v>2.7408400239252009</v>
      </c>
    </row>
    <row r="86" spans="1:6" x14ac:dyDescent="0.2">
      <c r="A86" s="1">
        <v>56</v>
      </c>
      <c r="B86" s="1">
        <v>2.8058999781069378</v>
      </c>
      <c r="C86" s="1">
        <v>-2.5395972004029765E-3</v>
      </c>
      <c r="E86" s="1">
        <v>29.05759162303665</v>
      </c>
      <c r="F86" s="1">
        <v>2.7408400239252009</v>
      </c>
    </row>
    <row r="87" spans="1:6" x14ac:dyDescent="0.2">
      <c r="A87" s="1">
        <v>57</v>
      </c>
      <c r="B87" s="1">
        <v>2.7959243992919274</v>
      </c>
      <c r="C87" s="1">
        <v>7.4359816146074564E-3</v>
      </c>
      <c r="E87" s="1">
        <v>29.581151832460733</v>
      </c>
      <c r="F87" s="1">
        <v>2.7408400239252009</v>
      </c>
    </row>
    <row r="88" spans="1:6" x14ac:dyDescent="0.2">
      <c r="A88" s="1">
        <v>58</v>
      </c>
      <c r="B88" s="1">
        <v>2.7959243992919274</v>
      </c>
      <c r="C88" s="1">
        <v>7.4359816146074564E-3</v>
      </c>
      <c r="E88" s="1">
        <v>30.104712041884817</v>
      </c>
      <c r="F88" s="1">
        <v>2.7408400239252009</v>
      </c>
    </row>
    <row r="89" spans="1:6" x14ac:dyDescent="0.2">
      <c r="A89" s="1">
        <v>59</v>
      </c>
      <c r="B89" s="1">
        <v>2.7878164242166332</v>
      </c>
      <c r="C89" s="1">
        <v>1.5543956689901606E-2</v>
      </c>
      <c r="E89" s="1">
        <v>30.6282722513089</v>
      </c>
      <c r="F89" s="1">
        <v>2.7408400239252009</v>
      </c>
    </row>
    <row r="90" spans="1:6" x14ac:dyDescent="0.2">
      <c r="A90" s="1">
        <v>60</v>
      </c>
      <c r="B90" s="1">
        <v>2.794466810093307</v>
      </c>
      <c r="C90" s="1">
        <v>8.8935708132278357E-3</v>
      </c>
      <c r="E90" s="1">
        <v>31.151832460732983</v>
      </c>
      <c r="F90" s="1">
        <v>2.7408400239252009</v>
      </c>
    </row>
    <row r="91" spans="1:6" x14ac:dyDescent="0.2">
      <c r="A91" s="1">
        <v>61</v>
      </c>
      <c r="B91" s="1">
        <v>2.8186317168321078</v>
      </c>
      <c r="C91" s="1">
        <v>-1.5271335925572949E-2</v>
      </c>
      <c r="E91" s="1">
        <v>31.675392670157066</v>
      </c>
      <c r="F91" s="1">
        <v>2.7408400239252009</v>
      </c>
    </row>
    <row r="92" spans="1:6" x14ac:dyDescent="0.2">
      <c r="A92" s="1">
        <v>62</v>
      </c>
      <c r="B92" s="1">
        <v>2.753288654959424</v>
      </c>
      <c r="C92" s="1">
        <v>5.0071725947110846E-2</v>
      </c>
      <c r="E92" s="1">
        <v>32.198952879581157</v>
      </c>
      <c r="F92" s="1">
        <v>2.7408400239252009</v>
      </c>
    </row>
    <row r="93" spans="1:6" x14ac:dyDescent="0.2">
      <c r="A93" s="1">
        <v>63</v>
      </c>
      <c r="B93" s="1">
        <v>2.753288654959424</v>
      </c>
      <c r="C93" s="1">
        <v>5.0071725947110846E-2</v>
      </c>
      <c r="E93" s="1">
        <v>32.72251308900524</v>
      </c>
      <c r="F93" s="1">
        <v>2.7408400239252009</v>
      </c>
    </row>
    <row r="94" spans="1:6" x14ac:dyDescent="0.2">
      <c r="A94" s="1">
        <v>64</v>
      </c>
      <c r="B94" s="1">
        <v>2.8156046419910097</v>
      </c>
      <c r="C94" s="1">
        <v>-1.224426108447485E-2</v>
      </c>
      <c r="E94" s="1">
        <v>33.246073298429323</v>
      </c>
      <c r="F94" s="1">
        <v>2.7408400239252009</v>
      </c>
    </row>
    <row r="95" spans="1:6" x14ac:dyDescent="0.2">
      <c r="A95" s="1">
        <v>65</v>
      </c>
      <c r="B95" s="1">
        <v>2.8021875014652031</v>
      </c>
      <c r="C95" s="1">
        <v>1.172879441331709E-3</v>
      </c>
      <c r="E95" s="1">
        <v>33.769633507853406</v>
      </c>
      <c r="F95" s="1">
        <v>2.7408400239252009</v>
      </c>
    </row>
    <row r="96" spans="1:6" x14ac:dyDescent="0.2">
      <c r="A96" s="1">
        <v>66</v>
      </c>
      <c r="B96" s="1">
        <v>2.8021875014652031</v>
      </c>
      <c r="C96" s="1">
        <v>1.172879441331709E-3</v>
      </c>
      <c r="E96" s="1">
        <v>34.293193717277489</v>
      </c>
      <c r="F96" s="1">
        <v>2.7408400239252009</v>
      </c>
    </row>
    <row r="97" spans="1:6" x14ac:dyDescent="0.2">
      <c r="A97" s="1">
        <v>67</v>
      </c>
      <c r="B97" s="1">
        <v>2.8021875014652031</v>
      </c>
      <c r="C97" s="1">
        <v>1.172879441331709E-3</v>
      </c>
      <c r="E97" s="1">
        <v>34.816753926701573</v>
      </c>
      <c r="F97" s="1">
        <v>2.7408400239252009</v>
      </c>
    </row>
    <row r="98" spans="1:6" x14ac:dyDescent="0.2">
      <c r="A98" s="1">
        <v>68</v>
      </c>
      <c r="B98" s="1">
        <v>2.8021875014652031</v>
      </c>
      <c r="C98" s="1">
        <v>1.172879441331709E-3</v>
      </c>
      <c r="E98" s="1">
        <v>35.340314136125656</v>
      </c>
      <c r="F98" s="1">
        <v>2.7408400239252009</v>
      </c>
    </row>
    <row r="99" spans="1:6" x14ac:dyDescent="0.2">
      <c r="A99" s="1">
        <v>69</v>
      </c>
      <c r="B99" s="1">
        <v>2.7846729806030757</v>
      </c>
      <c r="C99" s="1">
        <v>1.8687400303459167E-2</v>
      </c>
      <c r="E99" s="1">
        <v>35.863874345549739</v>
      </c>
      <c r="F99" s="1">
        <v>2.7408400239252009</v>
      </c>
    </row>
    <row r="100" spans="1:6" x14ac:dyDescent="0.2">
      <c r="A100" s="1">
        <v>70</v>
      </c>
      <c r="B100" s="1">
        <v>2.8021875014652031</v>
      </c>
      <c r="C100" s="1">
        <v>1.172879441331709E-3</v>
      </c>
      <c r="E100" s="1">
        <v>36.387434554973822</v>
      </c>
      <c r="F100" s="1">
        <v>2.7408400239252009</v>
      </c>
    </row>
    <row r="101" spans="1:6" x14ac:dyDescent="0.2">
      <c r="A101" s="1">
        <v>71</v>
      </c>
      <c r="B101" s="1">
        <v>2.7675943516556747</v>
      </c>
      <c r="C101" s="1">
        <v>3.5766029250860143E-2</v>
      </c>
      <c r="E101" s="1">
        <v>36.910994764397905</v>
      </c>
      <c r="F101" s="1">
        <v>2.7408400239252009</v>
      </c>
    </row>
    <row r="102" spans="1:6" x14ac:dyDescent="0.2">
      <c r="A102" s="1">
        <v>72</v>
      </c>
      <c r="B102" s="1">
        <v>2.7799160758397492</v>
      </c>
      <c r="C102" s="1">
        <v>2.3444305066785631E-2</v>
      </c>
      <c r="E102" s="1">
        <v>37.434554973821996</v>
      </c>
      <c r="F102" s="1">
        <v>2.7408400239252009</v>
      </c>
    </row>
    <row r="103" spans="1:6" x14ac:dyDescent="0.2">
      <c r="A103" s="1">
        <v>73</v>
      </c>
      <c r="B103" s="1">
        <v>2.7931716354914373</v>
      </c>
      <c r="C103" s="1">
        <v>1.0188745415097511E-2</v>
      </c>
      <c r="E103" s="1">
        <v>37.958115183246079</v>
      </c>
      <c r="F103" s="1">
        <v>2.7408400239252009</v>
      </c>
    </row>
    <row r="104" spans="1:6" x14ac:dyDescent="0.2">
      <c r="A104" s="1">
        <v>74</v>
      </c>
      <c r="B104" s="1">
        <v>2.8330739507514782</v>
      </c>
      <c r="C104" s="1">
        <v>-2.9713569844943333E-2</v>
      </c>
      <c r="E104" s="1">
        <v>38.481675392670162</v>
      </c>
      <c r="F104" s="1">
        <v>2.7408400239252009</v>
      </c>
    </row>
    <row r="105" spans="1:6" x14ac:dyDescent="0.2">
      <c r="A105" s="1">
        <v>75</v>
      </c>
      <c r="B105" s="1">
        <v>2.7807594199085344</v>
      </c>
      <c r="C105" s="1">
        <v>2.2600960998000463E-2</v>
      </c>
      <c r="E105" s="1">
        <v>39.005235602094245</v>
      </c>
      <c r="F105" s="1">
        <v>2.7408400239252009</v>
      </c>
    </row>
    <row r="106" spans="1:6" x14ac:dyDescent="0.2">
      <c r="A106" s="1">
        <v>76</v>
      </c>
      <c r="B106" s="1">
        <v>2.7334538661018635</v>
      </c>
      <c r="C106" s="1">
        <v>3.9134856137917673E-2</v>
      </c>
      <c r="E106" s="1">
        <v>39.528795811518329</v>
      </c>
      <c r="F106" s="1">
        <v>2.7408400239252009</v>
      </c>
    </row>
    <row r="107" spans="1:6" x14ac:dyDescent="0.2">
      <c r="A107" s="1">
        <v>77</v>
      </c>
      <c r="B107" s="1">
        <v>2.7524259761626113</v>
      </c>
      <c r="C107" s="1">
        <v>2.0162746077169835E-2</v>
      </c>
      <c r="E107" s="1">
        <v>40.052356020942412</v>
      </c>
      <c r="F107" s="1">
        <v>2.7408400239252009</v>
      </c>
    </row>
    <row r="108" spans="1:6" x14ac:dyDescent="0.2">
      <c r="A108" s="1">
        <v>78</v>
      </c>
      <c r="B108" s="1">
        <v>2.7699404970247388</v>
      </c>
      <c r="C108" s="1">
        <v>2.6482252150423768E-3</v>
      </c>
      <c r="E108" s="1">
        <v>40.575916230366495</v>
      </c>
      <c r="F108" s="1">
        <v>2.7408400239252009</v>
      </c>
    </row>
    <row r="109" spans="1:6" x14ac:dyDescent="0.2">
      <c r="A109" s="1">
        <v>79</v>
      </c>
      <c r="B109" s="1">
        <v>2.7509683869639909</v>
      </c>
      <c r="C109" s="1">
        <v>2.1620335275790215E-2</v>
      </c>
      <c r="E109" s="1">
        <v>41.099476439790578</v>
      </c>
      <c r="F109" s="1">
        <v>2.7408400239252009</v>
      </c>
    </row>
    <row r="110" spans="1:6" x14ac:dyDescent="0.2">
      <c r="A110" s="1">
        <v>80</v>
      </c>
      <c r="B110" s="1">
        <v>2.7388966767788303</v>
      </c>
      <c r="C110" s="1">
        <v>3.3692045460950837E-2</v>
      </c>
      <c r="E110" s="1">
        <v>41.623036649214662</v>
      </c>
      <c r="F110" s="1">
        <v>2.7725887222397811</v>
      </c>
    </row>
    <row r="111" spans="1:6" x14ac:dyDescent="0.2">
      <c r="A111" s="1">
        <v>81</v>
      </c>
      <c r="B111" s="1">
        <v>2.7739257185030852</v>
      </c>
      <c r="C111" s="1">
        <v>-1.3369962633040799E-3</v>
      </c>
      <c r="E111" s="1">
        <v>42.146596858638745</v>
      </c>
      <c r="F111" s="1">
        <v>2.7725887222397811</v>
      </c>
    </row>
    <row r="112" spans="1:6" x14ac:dyDescent="0.2">
      <c r="A112" s="1">
        <v>82</v>
      </c>
      <c r="B112" s="1">
        <v>2.7739257185030852</v>
      </c>
      <c r="C112" s="1">
        <v>-1.3369962633040799E-3</v>
      </c>
      <c r="E112" s="1">
        <v>42.670157068062828</v>
      </c>
      <c r="F112" s="1">
        <v>2.7725887222397811</v>
      </c>
    </row>
    <row r="113" spans="1:6" x14ac:dyDescent="0.2">
      <c r="A113" s="1">
        <v>83</v>
      </c>
      <c r="B113" s="1">
        <v>2.7564111976409578</v>
      </c>
      <c r="C113" s="1">
        <v>1.6177524598823378E-2</v>
      </c>
      <c r="E113" s="1">
        <v>43.193717277486911</v>
      </c>
      <c r="F113" s="1">
        <v>2.7725887222397811</v>
      </c>
    </row>
    <row r="114" spans="1:6" x14ac:dyDescent="0.2">
      <c r="A114" s="1">
        <v>84</v>
      </c>
      <c r="B114" s="1">
        <v>2.7739257185030852</v>
      </c>
      <c r="C114" s="1">
        <v>-1.3369962633040799E-3</v>
      </c>
      <c r="E114" s="1">
        <v>43.717277486910994</v>
      </c>
      <c r="F114" s="1">
        <v>2.7725887222397811</v>
      </c>
    </row>
    <row r="115" spans="1:6" x14ac:dyDescent="0.2">
      <c r="A115" s="1">
        <v>85</v>
      </c>
      <c r="B115" s="1">
        <v>2.7616039943190107</v>
      </c>
      <c r="C115" s="1">
        <v>1.0984727920770432E-2</v>
      </c>
      <c r="E115" s="1">
        <v>44.240837696335085</v>
      </c>
      <c r="F115" s="1">
        <v>2.7725887222397811</v>
      </c>
    </row>
    <row r="116" spans="1:6" x14ac:dyDescent="0.2">
      <c r="A116" s="1">
        <v>86</v>
      </c>
      <c r="B116" s="1">
        <v>2.7616039943190107</v>
      </c>
      <c r="C116" s="1">
        <v>1.0984727920770432E-2</v>
      </c>
      <c r="E116" s="1">
        <v>44.764397905759168</v>
      </c>
      <c r="F116" s="1">
        <v>2.7725887222397811</v>
      </c>
    </row>
    <row r="117" spans="1:6" x14ac:dyDescent="0.2">
      <c r="A117" s="1">
        <v>87</v>
      </c>
      <c r="B117" s="1">
        <v>2.7791185151811382</v>
      </c>
      <c r="C117" s="1">
        <v>-6.5297929413570266E-3</v>
      </c>
      <c r="E117" s="1">
        <v>45.287958115183251</v>
      </c>
      <c r="F117" s="1">
        <v>2.7725887222397811</v>
      </c>
    </row>
    <row r="118" spans="1:6" x14ac:dyDescent="0.2">
      <c r="A118" s="1">
        <v>88</v>
      </c>
      <c r="B118" s="1">
        <v>2.7697119693943049</v>
      </c>
      <c r="C118" s="1">
        <v>2.8767528454762825E-3</v>
      </c>
      <c r="E118" s="1">
        <v>45.811518324607334</v>
      </c>
      <c r="F118" s="1">
        <v>2.7725887222397811</v>
      </c>
    </row>
    <row r="119" spans="1:6" x14ac:dyDescent="0.2">
      <c r="A119" s="1">
        <v>89</v>
      </c>
      <c r="B119" s="1">
        <v>2.7848803448873682</v>
      </c>
      <c r="C119" s="1">
        <v>-1.2291622647587097E-2</v>
      </c>
      <c r="E119" s="1">
        <v>46.335078534031418</v>
      </c>
      <c r="F119" s="1">
        <v>2.7725887222397811</v>
      </c>
    </row>
    <row r="120" spans="1:6" x14ac:dyDescent="0.2">
      <c r="A120" s="1">
        <v>90</v>
      </c>
      <c r="B120" s="1">
        <v>2.753288654959424</v>
      </c>
      <c r="C120" s="1">
        <v>1.9300067280357158E-2</v>
      </c>
      <c r="E120" s="1">
        <v>46.858638743455501</v>
      </c>
      <c r="F120" s="1">
        <v>2.7725887222397811</v>
      </c>
    </row>
    <row r="121" spans="1:6" x14ac:dyDescent="0.2">
      <c r="A121" s="1">
        <v>91</v>
      </c>
      <c r="B121" s="1">
        <v>2.7628227127695433</v>
      </c>
      <c r="C121" s="1">
        <v>9.7660094702378686E-3</v>
      </c>
      <c r="E121" s="1">
        <v>47.382198952879584</v>
      </c>
      <c r="F121" s="1">
        <v>2.7725887222397811</v>
      </c>
    </row>
    <row r="122" spans="1:6" x14ac:dyDescent="0.2">
      <c r="A122" s="1">
        <v>92</v>
      </c>
      <c r="B122" s="1">
        <v>2.7708031758215514</v>
      </c>
      <c r="C122" s="1">
        <v>1.7855464182296998E-3</v>
      </c>
      <c r="E122" s="1">
        <v>47.905759162303667</v>
      </c>
      <c r="F122" s="1">
        <v>2.7725887222397811</v>
      </c>
    </row>
    <row r="123" spans="1:6" x14ac:dyDescent="0.2">
      <c r="A123" s="1">
        <v>93</v>
      </c>
      <c r="B123" s="1">
        <v>2.7708031758215514</v>
      </c>
      <c r="C123" s="1">
        <v>1.7855464182296998E-3</v>
      </c>
      <c r="E123" s="1">
        <v>48.42931937172775</v>
      </c>
      <c r="F123" s="1">
        <v>2.7725887222397811</v>
      </c>
    </row>
    <row r="124" spans="1:6" x14ac:dyDescent="0.2">
      <c r="A124" s="1">
        <v>94</v>
      </c>
      <c r="B124" s="1">
        <v>2.7708031758215514</v>
      </c>
      <c r="C124" s="1">
        <v>1.7855464182296998E-3</v>
      </c>
      <c r="E124" s="1">
        <v>48.952879581151834</v>
      </c>
      <c r="F124" s="1">
        <v>2.7725887222397811</v>
      </c>
    </row>
    <row r="125" spans="1:6" x14ac:dyDescent="0.2">
      <c r="A125" s="1">
        <v>95</v>
      </c>
      <c r="B125" s="1">
        <v>2.7722607650201723</v>
      </c>
      <c r="C125" s="1">
        <v>3.2795721960887647E-4</v>
      </c>
      <c r="E125" s="1">
        <v>49.476439790575917</v>
      </c>
      <c r="F125" s="1">
        <v>2.7725887222397811</v>
      </c>
    </row>
    <row r="126" spans="1:6" x14ac:dyDescent="0.2">
      <c r="A126" s="1">
        <v>96</v>
      </c>
      <c r="B126" s="1">
        <v>2.7722607650201723</v>
      </c>
      <c r="C126" s="1">
        <v>3.2795721960887647E-4</v>
      </c>
      <c r="E126" s="1">
        <v>50</v>
      </c>
      <c r="F126" s="1">
        <v>2.7725887222397811</v>
      </c>
    </row>
    <row r="127" spans="1:6" x14ac:dyDescent="0.2">
      <c r="A127" s="1">
        <v>97</v>
      </c>
      <c r="B127" s="1">
        <v>2.8058999781069378</v>
      </c>
      <c r="C127" s="1">
        <v>-3.3311255867156664E-2</v>
      </c>
      <c r="E127" s="1">
        <v>50.52356020942409</v>
      </c>
      <c r="F127" s="1">
        <v>2.7725887222397811</v>
      </c>
    </row>
    <row r="128" spans="1:6" x14ac:dyDescent="0.2">
      <c r="A128" s="1">
        <v>98</v>
      </c>
      <c r="B128" s="1">
        <v>2.8011171959699803</v>
      </c>
      <c r="C128" s="1">
        <v>-2.8528473730199178E-2</v>
      </c>
      <c r="E128" s="1">
        <v>51.047120418848174</v>
      </c>
      <c r="F128" s="1">
        <v>2.7725887222397811</v>
      </c>
    </row>
    <row r="129" spans="1:6" x14ac:dyDescent="0.2">
      <c r="A129" s="1">
        <v>99</v>
      </c>
      <c r="B129" s="1">
        <v>2.7836026751078529</v>
      </c>
      <c r="C129" s="1">
        <v>-1.1013952868071719E-2</v>
      </c>
      <c r="E129" s="1">
        <v>51.570680628272257</v>
      </c>
      <c r="F129" s="1">
        <v>2.7725887222397811</v>
      </c>
    </row>
    <row r="130" spans="1:6" x14ac:dyDescent="0.2">
      <c r="A130" s="1">
        <v>100</v>
      </c>
      <c r="B130" s="1">
        <v>2.7708031758215514</v>
      </c>
      <c r="C130" s="1">
        <v>1.7855464182296998E-3</v>
      </c>
      <c r="E130" s="1">
        <v>52.09424083769634</v>
      </c>
      <c r="F130" s="1">
        <v>2.7725887222397811</v>
      </c>
    </row>
    <row r="131" spans="1:6" x14ac:dyDescent="0.2">
      <c r="A131" s="1">
        <v>101</v>
      </c>
      <c r="B131" s="1">
        <v>2.753288654959424</v>
      </c>
      <c r="C131" s="1">
        <v>1.9300067280357158E-2</v>
      </c>
      <c r="E131" s="1">
        <v>52.617801047120423</v>
      </c>
      <c r="F131" s="1">
        <v>2.7725887222397811</v>
      </c>
    </row>
    <row r="132" spans="1:6" x14ac:dyDescent="0.2">
      <c r="A132" s="1">
        <v>102</v>
      </c>
      <c r="B132" s="1">
        <v>2.794466810093307</v>
      </c>
      <c r="C132" s="1">
        <v>-2.1878087853525852E-2</v>
      </c>
      <c r="E132" s="1">
        <v>53.141361256544506</v>
      </c>
      <c r="F132" s="1">
        <v>2.7725887222397811</v>
      </c>
    </row>
    <row r="133" spans="1:6" x14ac:dyDescent="0.2">
      <c r="A133" s="1">
        <v>103</v>
      </c>
      <c r="B133" s="1">
        <v>2.7757023267309688</v>
      </c>
      <c r="C133" s="1">
        <v>-3.1136044911876937E-3</v>
      </c>
      <c r="E133" s="1">
        <v>53.66492146596859</v>
      </c>
      <c r="F133" s="1">
        <v>2.7725887222397811</v>
      </c>
    </row>
    <row r="134" spans="1:6" x14ac:dyDescent="0.2">
      <c r="A134" s="1">
        <v>104</v>
      </c>
      <c r="B134" s="1">
        <v>2.7637461715134526</v>
      </c>
      <c r="C134" s="1">
        <v>8.8425507263285574E-3</v>
      </c>
      <c r="E134" s="1">
        <v>54.188481675392673</v>
      </c>
      <c r="F134" s="1">
        <v>2.7725887222397811</v>
      </c>
    </row>
    <row r="135" spans="1:6" x14ac:dyDescent="0.2">
      <c r="A135" s="1">
        <v>105</v>
      </c>
      <c r="B135" s="1">
        <v>2.7570957856367788</v>
      </c>
      <c r="C135" s="1">
        <v>1.5492936603002327E-2</v>
      </c>
      <c r="E135" s="1">
        <v>54.712041884816756</v>
      </c>
      <c r="F135" s="1">
        <v>2.7725887222397811</v>
      </c>
    </row>
    <row r="136" spans="1:6" x14ac:dyDescent="0.2">
      <c r="A136" s="1">
        <v>106</v>
      </c>
      <c r="B136" s="1">
        <v>2.7395812647746509</v>
      </c>
      <c r="C136" s="1">
        <v>3.300745746513023E-2</v>
      </c>
      <c r="E136" s="1">
        <v>55.235602094240839</v>
      </c>
      <c r="F136" s="1">
        <v>2.7725887222397811</v>
      </c>
    </row>
    <row r="137" spans="1:6" x14ac:dyDescent="0.2">
      <c r="A137" s="1">
        <v>107</v>
      </c>
      <c r="B137" s="1">
        <v>2.7136302204951286</v>
      </c>
      <c r="C137" s="1">
        <v>5.8958501744652558E-2</v>
      </c>
      <c r="E137" s="1">
        <v>55.759162303664922</v>
      </c>
      <c r="F137" s="1">
        <v>2.7725887222397811</v>
      </c>
    </row>
    <row r="138" spans="1:6" x14ac:dyDescent="0.2">
      <c r="A138" s="1">
        <v>108</v>
      </c>
      <c r="B138" s="1">
        <v>2.7448870341154943</v>
      </c>
      <c r="C138" s="1">
        <v>2.7701688124286861E-2</v>
      </c>
      <c r="E138" s="1">
        <v>56.282722513089006</v>
      </c>
      <c r="F138" s="1">
        <v>2.7725887222397811</v>
      </c>
    </row>
    <row r="139" spans="1:6" x14ac:dyDescent="0.2">
      <c r="A139" s="1">
        <v>109</v>
      </c>
      <c r="B139" s="1">
        <v>2.7486140501177245</v>
      </c>
      <c r="C139" s="1">
        <v>2.3974672122056617E-2</v>
      </c>
      <c r="E139" s="1">
        <v>56.806282722513089</v>
      </c>
      <c r="F139" s="1">
        <v>2.7725887222397811</v>
      </c>
    </row>
    <row r="140" spans="1:6" x14ac:dyDescent="0.2">
      <c r="A140" s="1">
        <v>110</v>
      </c>
      <c r="B140" s="1">
        <v>2.7486140501177245</v>
      </c>
      <c r="C140" s="1">
        <v>2.3974672122056617E-2</v>
      </c>
      <c r="E140" s="1">
        <v>57.329842931937179</v>
      </c>
      <c r="F140" s="1">
        <v>2.7725887222397811</v>
      </c>
    </row>
    <row r="141" spans="1:6" x14ac:dyDescent="0.2">
      <c r="A141" s="1">
        <v>111</v>
      </c>
      <c r="B141" s="1">
        <v>2.7807594199085344</v>
      </c>
      <c r="C141" s="1">
        <v>-8.170697668753224E-3</v>
      </c>
      <c r="E141" s="1">
        <v>57.853403141361262</v>
      </c>
      <c r="F141" s="1">
        <v>2.7725887222397811</v>
      </c>
    </row>
    <row r="142" spans="1:6" x14ac:dyDescent="0.2">
      <c r="A142" s="1">
        <v>112</v>
      </c>
      <c r="B142" s="1">
        <v>2.7267582681235312</v>
      </c>
      <c r="C142" s="1">
        <v>4.5830454116249975E-2</v>
      </c>
      <c r="E142" s="1">
        <v>58.376963350785346</v>
      </c>
      <c r="F142" s="1">
        <v>2.7725887222397811</v>
      </c>
    </row>
    <row r="143" spans="1:6" x14ac:dyDescent="0.2">
      <c r="A143" s="1">
        <v>113</v>
      </c>
      <c r="B143" s="1">
        <v>2.7305813374192436</v>
      </c>
      <c r="C143" s="1">
        <v>1.0258686505957293E-2</v>
      </c>
      <c r="E143" s="1">
        <v>58.900523560209429</v>
      </c>
      <c r="F143" s="1">
        <v>2.7725887222397811</v>
      </c>
    </row>
    <row r="144" spans="1:6" x14ac:dyDescent="0.2">
      <c r="A144" s="1">
        <v>114</v>
      </c>
      <c r="B144" s="1">
        <v>2.745775590285938</v>
      </c>
      <c r="C144" s="1">
        <v>-4.9355663607371092E-3</v>
      </c>
      <c r="E144" s="1">
        <v>59.424083769633512</v>
      </c>
      <c r="F144" s="1">
        <v>2.7725887222397811</v>
      </c>
    </row>
    <row r="145" spans="1:6" x14ac:dyDescent="0.2">
      <c r="A145" s="1">
        <v>115</v>
      </c>
      <c r="B145" s="1">
        <v>2.698424824377609</v>
      </c>
      <c r="C145" s="1">
        <v>4.2415199547591875E-2</v>
      </c>
      <c r="E145" s="1">
        <v>59.947643979057595</v>
      </c>
      <c r="F145" s="1">
        <v>2.7725887222397811</v>
      </c>
    </row>
    <row r="146" spans="1:6" x14ac:dyDescent="0.2">
      <c r="A146" s="1">
        <v>116</v>
      </c>
      <c r="B146" s="1">
        <v>2.7040961626850093</v>
      </c>
      <c r="C146" s="1">
        <v>3.6743861240191578E-2</v>
      </c>
      <c r="E146" s="1">
        <v>60.471204188481678</v>
      </c>
      <c r="F146" s="1">
        <v>2.7725887222397811</v>
      </c>
    </row>
    <row r="147" spans="1:6" x14ac:dyDescent="0.2">
      <c r="A147" s="1">
        <v>117</v>
      </c>
      <c r="B147" s="1">
        <v>2.715939345239736</v>
      </c>
      <c r="C147" s="1">
        <v>2.4900678685464861E-2</v>
      </c>
      <c r="E147" s="1">
        <v>60.994764397905762</v>
      </c>
      <c r="F147" s="1">
        <v>2.8033603809065348</v>
      </c>
    </row>
    <row r="148" spans="1:6" x14ac:dyDescent="0.2">
      <c r="A148" s="1">
        <v>118</v>
      </c>
      <c r="B148" s="1">
        <v>2.7334538661018635</v>
      </c>
      <c r="C148" s="1">
        <v>7.3861578233374026E-3</v>
      </c>
      <c r="E148" s="1">
        <v>61.518324607329845</v>
      </c>
      <c r="F148" s="1">
        <v>2.8033603809065348</v>
      </c>
    </row>
    <row r="149" spans="1:6" x14ac:dyDescent="0.2">
      <c r="A149" s="1">
        <v>119</v>
      </c>
      <c r="B149" s="1">
        <v>2.7509683869639909</v>
      </c>
      <c r="C149" s="1">
        <v>-1.0128363038790056E-2</v>
      </c>
      <c r="E149" s="1">
        <v>62.041884816753928</v>
      </c>
      <c r="F149" s="1">
        <v>2.8033603809065348</v>
      </c>
    </row>
    <row r="150" spans="1:6" x14ac:dyDescent="0.2">
      <c r="A150" s="1">
        <v>120</v>
      </c>
      <c r="B150" s="1">
        <v>2.7684829078261184</v>
      </c>
      <c r="C150" s="1">
        <v>-2.7642883900917514E-2</v>
      </c>
      <c r="E150" s="1">
        <v>62.565445026178011</v>
      </c>
      <c r="F150" s="1">
        <v>2.8033603809065348</v>
      </c>
    </row>
    <row r="151" spans="1:6" x14ac:dyDescent="0.2">
      <c r="A151" s="1">
        <v>121</v>
      </c>
      <c r="B151" s="1">
        <v>2.7334538661018635</v>
      </c>
      <c r="C151" s="1">
        <v>7.3861578233374026E-3</v>
      </c>
      <c r="E151" s="1">
        <v>63.089005235602095</v>
      </c>
      <c r="F151" s="1">
        <v>2.8033603809065348</v>
      </c>
    </row>
    <row r="152" spans="1:6" x14ac:dyDescent="0.2">
      <c r="A152" s="1">
        <v>122</v>
      </c>
      <c r="B152" s="1">
        <v>2.7216106835471368</v>
      </c>
      <c r="C152" s="1">
        <v>1.9229340378064119E-2</v>
      </c>
      <c r="E152" s="1">
        <v>63.612565445026178</v>
      </c>
      <c r="F152" s="1">
        <v>2.8033603809065348</v>
      </c>
    </row>
    <row r="153" spans="1:6" x14ac:dyDescent="0.2">
      <c r="A153" s="1">
        <v>123</v>
      </c>
      <c r="B153" s="1">
        <v>2.7486592622193835</v>
      </c>
      <c r="C153" s="1">
        <v>-7.8192382941826288E-3</v>
      </c>
      <c r="E153" s="1">
        <v>64.136125654450268</v>
      </c>
      <c r="F153" s="1">
        <v>2.8033603809065348</v>
      </c>
    </row>
    <row r="154" spans="1:6" x14ac:dyDescent="0.2">
      <c r="A154" s="1">
        <v>124</v>
      </c>
      <c r="B154" s="1">
        <v>2.7136302204951286</v>
      </c>
      <c r="C154" s="1">
        <v>2.7209803430072288E-2</v>
      </c>
      <c r="E154" s="1">
        <v>64.659685863874344</v>
      </c>
      <c r="F154" s="1">
        <v>2.8033603809065348</v>
      </c>
    </row>
    <row r="155" spans="1:6" x14ac:dyDescent="0.2">
      <c r="A155" s="1">
        <v>125</v>
      </c>
      <c r="B155" s="1">
        <v>2.7564111976409578</v>
      </c>
      <c r="C155" s="1">
        <v>-1.5571173715756892E-2</v>
      </c>
      <c r="E155" s="1">
        <v>65.183246073298434</v>
      </c>
      <c r="F155" s="1">
        <v>2.8033603809065348</v>
      </c>
    </row>
    <row r="156" spans="1:6" x14ac:dyDescent="0.2">
      <c r="A156" s="1">
        <v>126</v>
      </c>
      <c r="B156" s="1">
        <v>2.7564111976409578</v>
      </c>
      <c r="C156" s="1">
        <v>-1.5571173715756892E-2</v>
      </c>
      <c r="E156" s="1">
        <v>65.706806282722511</v>
      </c>
      <c r="F156" s="1">
        <v>2.8033603809065348</v>
      </c>
    </row>
    <row r="157" spans="1:6" x14ac:dyDescent="0.2">
      <c r="A157" s="1">
        <v>127</v>
      </c>
      <c r="B157" s="1">
        <v>2.77113805212913</v>
      </c>
      <c r="C157" s="1">
        <v>-3.0298028203929128E-2</v>
      </c>
      <c r="E157" s="1">
        <v>66.230366492146601</v>
      </c>
      <c r="F157" s="1">
        <v>2.8033603809065348</v>
      </c>
    </row>
    <row r="158" spans="1:6" x14ac:dyDescent="0.2">
      <c r="A158" s="1">
        <v>128</v>
      </c>
      <c r="B158" s="1">
        <v>2.7564111976409578</v>
      </c>
      <c r="C158" s="1">
        <v>-1.5571173715756892E-2</v>
      </c>
      <c r="E158" s="1">
        <v>66.753926701570677</v>
      </c>
      <c r="F158" s="1">
        <v>2.8033603809065348</v>
      </c>
    </row>
    <row r="159" spans="1:6" x14ac:dyDescent="0.2">
      <c r="A159" s="1">
        <v>129</v>
      </c>
      <c r="B159" s="1">
        <v>2.7966330360432656</v>
      </c>
      <c r="C159" s="1">
        <v>-5.5793012118064755E-2</v>
      </c>
      <c r="E159" s="1">
        <v>67.277486910994767</v>
      </c>
      <c r="F159" s="1">
        <v>2.8033603809065348</v>
      </c>
    </row>
    <row r="160" spans="1:6" x14ac:dyDescent="0.2">
      <c r="A160" s="1">
        <v>130</v>
      </c>
      <c r="B160" s="1">
        <v>2.7616039943190107</v>
      </c>
      <c r="C160" s="1">
        <v>-2.0763970393809839E-2</v>
      </c>
      <c r="E160" s="1">
        <v>67.801047120418858</v>
      </c>
      <c r="F160" s="1">
        <v>2.8033603809065348</v>
      </c>
    </row>
    <row r="161" spans="1:6" x14ac:dyDescent="0.2">
      <c r="A161" s="1">
        <v>131</v>
      </c>
      <c r="B161" s="1">
        <v>2.7564111976409578</v>
      </c>
      <c r="C161" s="1">
        <v>-1.5571173715756892E-2</v>
      </c>
      <c r="E161" s="1">
        <v>68.324607329842934</v>
      </c>
      <c r="F161" s="1">
        <v>2.8033603809065348</v>
      </c>
    </row>
    <row r="162" spans="1:6" x14ac:dyDescent="0.2">
      <c r="A162" s="1">
        <v>132</v>
      </c>
      <c r="B162" s="1">
        <v>2.7791185151811382</v>
      </c>
      <c r="C162" s="1">
        <v>-3.8278491255937297E-2</v>
      </c>
      <c r="E162" s="1">
        <v>68.848167539267024</v>
      </c>
      <c r="F162" s="1">
        <v>2.8033603809065348</v>
      </c>
    </row>
    <row r="163" spans="1:6" x14ac:dyDescent="0.2">
      <c r="A163" s="1">
        <v>133</v>
      </c>
      <c r="B163" s="1">
        <v>2.7708031758215514</v>
      </c>
      <c r="C163" s="1">
        <v>-2.9963151896350571E-2</v>
      </c>
      <c r="E163" s="1">
        <v>69.3717277486911</v>
      </c>
      <c r="F163" s="1">
        <v>2.8033603809065348</v>
      </c>
    </row>
    <row r="164" spans="1:6" x14ac:dyDescent="0.2">
      <c r="A164" s="1">
        <v>134</v>
      </c>
      <c r="B164" s="1">
        <v>2.753288654959424</v>
      </c>
      <c r="C164" s="1">
        <v>-1.2448631034223112E-2</v>
      </c>
      <c r="E164" s="1">
        <v>69.89528795811519</v>
      </c>
      <c r="F164" s="1">
        <v>2.8033603809065348</v>
      </c>
    </row>
    <row r="165" spans="1:6" x14ac:dyDescent="0.2">
      <c r="A165" s="1">
        <v>135</v>
      </c>
      <c r="B165" s="1">
        <v>2.7722607650201723</v>
      </c>
      <c r="C165" s="1">
        <v>-3.1420741094971394E-2</v>
      </c>
      <c r="E165" s="1">
        <v>70.418848167539267</v>
      </c>
      <c r="F165" s="1">
        <v>2.8033603809065348</v>
      </c>
    </row>
    <row r="166" spans="1:6" x14ac:dyDescent="0.2">
      <c r="A166" s="1">
        <v>136</v>
      </c>
      <c r="B166" s="1">
        <v>2.753288654959424</v>
      </c>
      <c r="C166" s="1">
        <v>-1.2448631034223112E-2</v>
      </c>
      <c r="E166" s="1">
        <v>70.942408376963357</v>
      </c>
      <c r="F166" s="1">
        <v>2.8033603809065348</v>
      </c>
    </row>
    <row r="167" spans="1:6" x14ac:dyDescent="0.2">
      <c r="A167" s="1">
        <v>137</v>
      </c>
      <c r="B167" s="1">
        <v>2.7708031758215514</v>
      </c>
      <c r="C167" s="1">
        <v>-2.9963151896350571E-2</v>
      </c>
      <c r="E167" s="1">
        <v>71.465968586387433</v>
      </c>
      <c r="F167" s="1">
        <v>2.8033603809065348</v>
      </c>
    </row>
    <row r="168" spans="1:6" x14ac:dyDescent="0.2">
      <c r="A168" s="1">
        <v>138</v>
      </c>
      <c r="B168" s="1">
        <v>2.7774535616982252</v>
      </c>
      <c r="C168" s="1">
        <v>-3.6613537773024341E-2</v>
      </c>
      <c r="E168" s="1">
        <v>71.989528795811523</v>
      </c>
      <c r="F168" s="1">
        <v>2.8033603809065348</v>
      </c>
    </row>
    <row r="169" spans="1:6" x14ac:dyDescent="0.2">
      <c r="A169" s="1">
        <v>139</v>
      </c>
      <c r="B169" s="1">
        <v>2.7395812647746509</v>
      </c>
      <c r="C169" s="1">
        <v>1.2587591505499596E-3</v>
      </c>
      <c r="E169" s="1">
        <v>72.513089005235599</v>
      </c>
      <c r="F169" s="1">
        <v>2.8033603809065348</v>
      </c>
    </row>
    <row r="170" spans="1:6" x14ac:dyDescent="0.2">
      <c r="A170" s="1">
        <v>140</v>
      </c>
      <c r="B170" s="1">
        <v>2.7391252044092642</v>
      </c>
      <c r="C170" s="1">
        <v>1.7148195159366608E-3</v>
      </c>
      <c r="E170" s="1">
        <v>73.03664921465969</v>
      </c>
      <c r="F170" s="1">
        <v>2.8033603809065348</v>
      </c>
    </row>
    <row r="171" spans="1:6" x14ac:dyDescent="0.2">
      <c r="A171" s="1">
        <v>141</v>
      </c>
      <c r="B171" s="1">
        <v>2.7391252044092642</v>
      </c>
      <c r="C171" s="1">
        <v>1.7148195159366608E-3</v>
      </c>
      <c r="E171" s="1">
        <v>73.560209424083766</v>
      </c>
      <c r="F171" s="1">
        <v>2.8033603809065348</v>
      </c>
    </row>
    <row r="172" spans="1:6" x14ac:dyDescent="0.2">
      <c r="A172" s="1">
        <v>142</v>
      </c>
      <c r="B172" s="1">
        <v>2.7391252044092642</v>
      </c>
      <c r="C172" s="1">
        <v>1.7148195159366608E-3</v>
      </c>
      <c r="E172" s="1">
        <v>74.083769633507856</v>
      </c>
      <c r="F172" s="1">
        <v>2.8033603809065348</v>
      </c>
    </row>
    <row r="173" spans="1:6" x14ac:dyDescent="0.2">
      <c r="A173" s="1">
        <v>143</v>
      </c>
      <c r="B173" s="1">
        <v>2.7136302204951286</v>
      </c>
      <c r="C173" s="1">
        <v>2.7209803430072288E-2</v>
      </c>
      <c r="E173" s="1">
        <v>74.607329842931946</v>
      </c>
      <c r="F173" s="1">
        <v>2.8033603809065348</v>
      </c>
    </row>
    <row r="174" spans="1:6" x14ac:dyDescent="0.2">
      <c r="A174" s="1">
        <v>144</v>
      </c>
      <c r="B174" s="1">
        <v>2.7486140501177245</v>
      </c>
      <c r="C174" s="1">
        <v>-7.7740261925236531E-3</v>
      </c>
      <c r="E174" s="1">
        <v>75.130890052356023</v>
      </c>
      <c r="F174" s="1">
        <v>2.8033603809065348</v>
      </c>
    </row>
    <row r="175" spans="1:6" x14ac:dyDescent="0.2">
      <c r="A175" s="1">
        <v>145</v>
      </c>
      <c r="B175" s="1">
        <v>2.7310995292555975</v>
      </c>
      <c r="C175" s="1">
        <v>9.7404946696033612E-3</v>
      </c>
      <c r="E175" s="1">
        <v>75.654450261780113</v>
      </c>
      <c r="F175" s="1">
        <v>2.8033603809065348</v>
      </c>
    </row>
    <row r="176" spans="1:6" x14ac:dyDescent="0.2">
      <c r="A176" s="1">
        <v>146</v>
      </c>
      <c r="B176" s="1">
        <v>2.73629232593365</v>
      </c>
      <c r="C176" s="1">
        <v>4.5476979915508586E-3</v>
      </c>
      <c r="E176" s="1">
        <v>76.178010471204189</v>
      </c>
      <c r="F176" s="1">
        <v>2.8033603809065348</v>
      </c>
    </row>
    <row r="177" spans="1:6" x14ac:dyDescent="0.2">
      <c r="A177" s="1">
        <v>147</v>
      </c>
      <c r="B177" s="1">
        <v>2.718777805071523</v>
      </c>
      <c r="C177" s="1">
        <v>2.2062218853677873E-2</v>
      </c>
      <c r="E177" s="1">
        <v>76.701570680628279</v>
      </c>
      <c r="F177" s="1">
        <v>2.8033603809065348</v>
      </c>
    </row>
    <row r="178" spans="1:6" x14ac:dyDescent="0.2">
      <c r="A178" s="1">
        <v>148</v>
      </c>
      <c r="B178" s="1">
        <v>2.718777805071523</v>
      </c>
      <c r="C178" s="1">
        <v>2.2062218853677873E-2</v>
      </c>
      <c r="E178" s="1">
        <v>77.225130890052355</v>
      </c>
      <c r="F178" s="1">
        <v>2.8033603809065348</v>
      </c>
    </row>
    <row r="179" spans="1:6" x14ac:dyDescent="0.2">
      <c r="A179" s="1">
        <v>149</v>
      </c>
      <c r="B179" s="1">
        <v>2.718777805071523</v>
      </c>
      <c r="C179" s="1">
        <v>2.2062218853677873E-2</v>
      </c>
      <c r="E179" s="1">
        <v>77.748691099476446</v>
      </c>
      <c r="F179" s="1">
        <v>2.8332133440562162</v>
      </c>
    </row>
    <row r="180" spans="1:6" x14ac:dyDescent="0.2">
      <c r="A180" s="1">
        <v>150</v>
      </c>
      <c r="B180" s="1">
        <v>2.718777805071523</v>
      </c>
      <c r="C180" s="1">
        <v>2.2062218853677873E-2</v>
      </c>
      <c r="E180" s="1">
        <v>78.272251308900522</v>
      </c>
      <c r="F180" s="1">
        <v>2.8332133440562162</v>
      </c>
    </row>
    <row r="181" spans="1:6" x14ac:dyDescent="0.2">
      <c r="A181" s="1">
        <v>151</v>
      </c>
      <c r="B181" s="1">
        <v>2.718777805071523</v>
      </c>
      <c r="C181" s="1">
        <v>2.2062218853677873E-2</v>
      </c>
      <c r="E181" s="1">
        <v>78.795811518324612</v>
      </c>
      <c r="F181" s="1">
        <v>2.8332133440562162</v>
      </c>
    </row>
    <row r="182" spans="1:6" x14ac:dyDescent="0.2">
      <c r="A182" s="1">
        <v>152</v>
      </c>
      <c r="B182" s="1">
        <v>2.718777805071523</v>
      </c>
      <c r="C182" s="1">
        <v>2.2062218853677873E-2</v>
      </c>
      <c r="E182" s="1">
        <v>79.319371727748688</v>
      </c>
      <c r="F182" s="1">
        <v>2.8332133440562162</v>
      </c>
    </row>
    <row r="183" spans="1:6" x14ac:dyDescent="0.2">
      <c r="A183" s="1">
        <v>153</v>
      </c>
      <c r="B183" s="1">
        <v>2.718777805071523</v>
      </c>
      <c r="C183" s="1">
        <v>2.2062218853677873E-2</v>
      </c>
      <c r="E183" s="1">
        <v>79.842931937172779</v>
      </c>
      <c r="F183" s="1">
        <v>2.8332133440562162</v>
      </c>
    </row>
    <row r="184" spans="1:6" x14ac:dyDescent="0.2">
      <c r="A184" s="1">
        <v>154</v>
      </c>
      <c r="B184" s="1">
        <v>2.7486140501177245</v>
      </c>
      <c r="C184" s="1">
        <v>-7.7740261925236531E-3</v>
      </c>
      <c r="E184" s="1">
        <v>80.366492146596855</v>
      </c>
      <c r="F184" s="1">
        <v>2.8332133440562162</v>
      </c>
    </row>
    <row r="185" spans="1:6" x14ac:dyDescent="0.2">
      <c r="A185" s="1">
        <v>155</v>
      </c>
      <c r="B185" s="1">
        <v>2.6939930718467133</v>
      </c>
      <c r="C185" s="1">
        <v>1.4057129255496736E-2</v>
      </c>
      <c r="E185" s="1">
        <v>80.890052356020945</v>
      </c>
      <c r="F185" s="1">
        <v>2.8332133440562162</v>
      </c>
    </row>
    <row r="186" spans="1:6" x14ac:dyDescent="0.2">
      <c r="A186" s="1">
        <v>156</v>
      </c>
      <c r="B186" s="1">
        <v>2.6939930718467133</v>
      </c>
      <c r="C186" s="1">
        <v>1.4057129255496736E-2</v>
      </c>
      <c r="E186" s="1">
        <v>81.413612565445035</v>
      </c>
      <c r="F186" s="1">
        <v>2.8332133440562162</v>
      </c>
    </row>
    <row r="187" spans="1:6" x14ac:dyDescent="0.2">
      <c r="A187" s="1">
        <v>157</v>
      </c>
      <c r="B187" s="1">
        <v>2.7453081919074158</v>
      </c>
      <c r="C187" s="1">
        <v>-3.7257990805205754E-2</v>
      </c>
      <c r="E187" s="1">
        <v>81.937172774869111</v>
      </c>
      <c r="F187" s="1">
        <v>2.8332133440562162</v>
      </c>
    </row>
    <row r="188" spans="1:6" x14ac:dyDescent="0.2">
      <c r="A188" s="1">
        <v>158</v>
      </c>
      <c r="B188" s="1">
        <v>2.7453081919074158</v>
      </c>
      <c r="C188" s="1">
        <v>-3.7257990805205754E-2</v>
      </c>
      <c r="E188" s="1">
        <v>82.460732984293202</v>
      </c>
      <c r="F188" s="1">
        <v>2.8332133440562162</v>
      </c>
    </row>
    <row r="189" spans="1:6" x14ac:dyDescent="0.2">
      <c r="A189" s="1">
        <v>159</v>
      </c>
      <c r="B189" s="1">
        <v>2.7334538661018635</v>
      </c>
      <c r="C189" s="1">
        <v>-2.5403664999653408E-2</v>
      </c>
      <c r="E189" s="1">
        <v>82.984293193717278</v>
      </c>
      <c r="F189" s="1">
        <v>2.8332133440562162</v>
      </c>
    </row>
    <row r="190" spans="1:6" x14ac:dyDescent="0.2">
      <c r="A190" s="1">
        <v>160</v>
      </c>
      <c r="B190" s="1">
        <v>2.7272595405905764</v>
      </c>
      <c r="C190" s="1">
        <v>-1.9209339488366339E-2</v>
      </c>
      <c r="E190" s="1">
        <v>83.507853403141368</v>
      </c>
      <c r="F190" s="1">
        <v>2.8332133440562162</v>
      </c>
    </row>
    <row r="191" spans="1:6" x14ac:dyDescent="0.2">
      <c r="A191" s="1">
        <v>161</v>
      </c>
      <c r="B191" s="1">
        <v>2.7136302204951286</v>
      </c>
      <c r="C191" s="1">
        <v>-5.5800193929185227E-3</v>
      </c>
      <c r="E191" s="1">
        <v>84.031413612565444</v>
      </c>
      <c r="F191" s="1">
        <v>2.8332133440562162</v>
      </c>
    </row>
    <row r="192" spans="1:6" x14ac:dyDescent="0.2">
      <c r="A192" s="1">
        <v>162</v>
      </c>
      <c r="B192" s="1">
        <v>2.6944491322121005</v>
      </c>
      <c r="C192" s="1">
        <v>1.3601068890109591E-2</v>
      </c>
      <c r="E192" s="1">
        <v>84.554973821989535</v>
      </c>
      <c r="F192" s="1">
        <v>2.8332133440562162</v>
      </c>
    </row>
    <row r="193" spans="1:6" x14ac:dyDescent="0.2">
      <c r="A193" s="1">
        <v>163</v>
      </c>
      <c r="B193" s="1">
        <v>2.724285377258302</v>
      </c>
      <c r="C193" s="1">
        <v>-1.6235176156091935E-2</v>
      </c>
      <c r="E193" s="1">
        <v>85.078534031413611</v>
      </c>
      <c r="F193" s="1">
        <v>2.8332133440562162</v>
      </c>
    </row>
    <row r="194" spans="1:6" x14ac:dyDescent="0.2">
      <c r="A194" s="1">
        <v>164</v>
      </c>
      <c r="B194" s="1">
        <v>2.6944491322121005</v>
      </c>
      <c r="C194" s="1">
        <v>1.3601068890109591E-2</v>
      </c>
      <c r="E194" s="1">
        <v>85.602094240837701</v>
      </c>
      <c r="F194" s="1">
        <v>2.8332133440562162</v>
      </c>
    </row>
    <row r="195" spans="1:6" x14ac:dyDescent="0.2">
      <c r="A195" s="1">
        <v>165</v>
      </c>
      <c r="B195" s="1">
        <v>2.6944491322121005</v>
      </c>
      <c r="C195" s="1">
        <v>1.3601068890109591E-2</v>
      </c>
      <c r="E195" s="1">
        <v>86.125654450261777</v>
      </c>
      <c r="F195" s="1">
        <v>2.8332133440562162</v>
      </c>
    </row>
    <row r="196" spans="1:6" x14ac:dyDescent="0.2">
      <c r="A196" s="1">
        <v>166</v>
      </c>
      <c r="B196" s="1">
        <v>2.7486140501177245</v>
      </c>
      <c r="C196" s="1">
        <v>-4.0563849015514464E-2</v>
      </c>
      <c r="E196" s="1">
        <v>86.649214659685867</v>
      </c>
      <c r="F196" s="1">
        <v>2.8332133440562162</v>
      </c>
    </row>
    <row r="197" spans="1:6" x14ac:dyDescent="0.2">
      <c r="A197" s="1">
        <v>167</v>
      </c>
      <c r="B197" s="1">
        <v>2.7486140501177245</v>
      </c>
      <c r="C197" s="1">
        <v>-4.0563849015514464E-2</v>
      </c>
      <c r="E197" s="1">
        <v>87.172774869109944</v>
      </c>
      <c r="F197" s="1">
        <v>2.8332133440562162</v>
      </c>
    </row>
    <row r="198" spans="1:6" x14ac:dyDescent="0.2">
      <c r="A198" s="1">
        <v>168</v>
      </c>
      <c r="B198" s="1">
        <v>2.718777805071523</v>
      </c>
      <c r="C198" s="1">
        <v>-1.0727603969312938E-2</v>
      </c>
      <c r="E198" s="1">
        <v>87.696335078534034</v>
      </c>
      <c r="F198" s="1">
        <v>2.8332133440562162</v>
      </c>
    </row>
    <row r="199" spans="1:6" x14ac:dyDescent="0.2">
      <c r="A199" s="1">
        <v>169</v>
      </c>
      <c r="B199" s="1">
        <v>2.7486140501177245</v>
      </c>
      <c r="C199" s="1">
        <v>-4.0563849015514464E-2</v>
      </c>
      <c r="E199" s="1">
        <v>88.219895287958124</v>
      </c>
      <c r="F199" s="1">
        <v>2.8332133440562162</v>
      </c>
    </row>
    <row r="200" spans="1:6" x14ac:dyDescent="0.2">
      <c r="A200" s="1">
        <v>170</v>
      </c>
      <c r="B200" s="1">
        <v>2.718777805071523</v>
      </c>
      <c r="C200" s="1">
        <v>-1.0727603969312938E-2</v>
      </c>
      <c r="E200" s="1">
        <v>88.7434554973822</v>
      </c>
      <c r="F200" s="1">
        <v>2.8332133440562162</v>
      </c>
    </row>
    <row r="201" spans="1:6" x14ac:dyDescent="0.2">
      <c r="A201" s="1">
        <v>171</v>
      </c>
      <c r="B201" s="1">
        <v>2.718777805071523</v>
      </c>
      <c r="C201" s="1">
        <v>-1.0727603969312938E-2</v>
      </c>
      <c r="E201" s="1">
        <v>89.267015706806291</v>
      </c>
      <c r="F201" s="1">
        <v>2.8332133440562162</v>
      </c>
    </row>
    <row r="202" spans="1:6" x14ac:dyDescent="0.2">
      <c r="A202" s="1">
        <v>172</v>
      </c>
      <c r="B202" s="1">
        <v>2.7453081919074158</v>
      </c>
      <c r="C202" s="1">
        <v>-3.7257990805205754E-2</v>
      </c>
      <c r="E202" s="1">
        <v>89.790575916230367</v>
      </c>
      <c r="F202" s="1">
        <v>2.8332133440562162</v>
      </c>
    </row>
    <row r="203" spans="1:6" x14ac:dyDescent="0.2">
      <c r="A203" s="1">
        <v>173</v>
      </c>
      <c r="B203" s="1">
        <v>2.7379927674430751</v>
      </c>
      <c r="C203" s="1">
        <v>-2.9942566340865007E-2</v>
      </c>
      <c r="E203" s="1">
        <v>90.314136125654457</v>
      </c>
      <c r="F203" s="1">
        <v>2.8332133440562162</v>
      </c>
    </row>
    <row r="204" spans="1:6" x14ac:dyDescent="0.2">
      <c r="A204" s="1">
        <v>174</v>
      </c>
      <c r="B204" s="1">
        <v>2.7049533457875747</v>
      </c>
      <c r="C204" s="1">
        <v>3.0968553146353273E-3</v>
      </c>
      <c r="E204" s="1">
        <v>90.837696335078533</v>
      </c>
      <c r="F204" s="1">
        <v>2.8332133440562162</v>
      </c>
    </row>
    <row r="205" spans="1:6" x14ac:dyDescent="0.2">
      <c r="A205" s="1">
        <v>175</v>
      </c>
      <c r="B205" s="1">
        <v>2.6939930718467133</v>
      </c>
      <c r="C205" s="1">
        <v>-1.9844422420184582E-2</v>
      </c>
      <c r="E205" s="1">
        <v>91.361256544502623</v>
      </c>
      <c r="F205" s="1">
        <v>2.8332133440562162</v>
      </c>
    </row>
    <row r="206" spans="1:6" x14ac:dyDescent="0.2">
      <c r="A206" s="1">
        <v>176</v>
      </c>
      <c r="B206" s="1">
        <v>2.6939930718467133</v>
      </c>
      <c r="C206" s="1">
        <v>-1.9844422420184582E-2</v>
      </c>
      <c r="E206" s="1">
        <v>91.8848167539267</v>
      </c>
      <c r="F206" s="1">
        <v>2.8332133440562162</v>
      </c>
    </row>
    <row r="207" spans="1:6" x14ac:dyDescent="0.2">
      <c r="A207" s="1">
        <v>177</v>
      </c>
      <c r="B207" s="1">
        <v>2.6939930718467133</v>
      </c>
      <c r="C207" s="1">
        <v>-1.9844422420184582E-2</v>
      </c>
      <c r="E207" s="1">
        <v>92.40837696335079</v>
      </c>
      <c r="F207" s="1">
        <v>2.8332133440562162</v>
      </c>
    </row>
    <row r="208" spans="1:6" x14ac:dyDescent="0.2">
      <c r="A208" s="1">
        <v>178</v>
      </c>
      <c r="B208" s="1">
        <v>2.7136302204951286</v>
      </c>
      <c r="C208" s="1">
        <v>-3.9481571068599841E-2</v>
      </c>
      <c r="E208" s="1">
        <v>92.931937172774866</v>
      </c>
      <c r="F208" s="1">
        <v>2.8332133440562162</v>
      </c>
    </row>
    <row r="209" spans="1:6" x14ac:dyDescent="0.2">
      <c r="A209" s="1">
        <v>179</v>
      </c>
      <c r="B209" s="1">
        <v>2.6239349883982035</v>
      </c>
      <c r="C209" s="1">
        <v>5.0213661028325252E-2</v>
      </c>
      <c r="E209" s="1">
        <v>93.455497382198956</v>
      </c>
      <c r="F209" s="1">
        <v>2.8332133440562162</v>
      </c>
    </row>
    <row r="210" spans="1:6" x14ac:dyDescent="0.2">
      <c r="A210" s="1">
        <v>180</v>
      </c>
      <c r="B210" s="1">
        <v>2.6944491322121005</v>
      </c>
      <c r="C210" s="1">
        <v>-2.0300482785571727E-2</v>
      </c>
      <c r="E210" s="1">
        <v>93.979057591623032</v>
      </c>
      <c r="F210" s="1">
        <v>2.8332133440562162</v>
      </c>
    </row>
    <row r="211" spans="1:6" x14ac:dyDescent="0.2">
      <c r="A211" s="1">
        <v>181</v>
      </c>
      <c r="B211" s="1">
        <v>2.7115075927088408</v>
      </c>
      <c r="C211" s="1">
        <v>-3.735894328231204E-2</v>
      </c>
      <c r="E211" s="1">
        <v>94.502617801047123</v>
      </c>
      <c r="F211" s="1">
        <v>2.8332133440562162</v>
      </c>
    </row>
    <row r="212" spans="1:6" x14ac:dyDescent="0.2">
      <c r="A212" s="1">
        <v>182</v>
      </c>
      <c r="B212" s="1">
        <v>2.7226008743672354</v>
      </c>
      <c r="C212" s="1">
        <v>-4.8452224940706667E-2</v>
      </c>
      <c r="E212" s="1">
        <v>95.026178010471213</v>
      </c>
      <c r="F212" s="1">
        <v>2.8622008809294686</v>
      </c>
    </row>
    <row r="213" spans="1:6" x14ac:dyDescent="0.2">
      <c r="A213" s="1">
        <v>183</v>
      </c>
      <c r="B213" s="1">
        <v>2.7453081919074158</v>
      </c>
      <c r="C213" s="1">
        <v>-7.1159542480887072E-2</v>
      </c>
      <c r="E213" s="1">
        <v>95.549738219895289</v>
      </c>
      <c r="F213" s="1">
        <v>2.8622008809294686</v>
      </c>
    </row>
    <row r="214" spans="1:6" x14ac:dyDescent="0.2">
      <c r="A214" s="1">
        <v>184</v>
      </c>
      <c r="B214" s="1">
        <v>2.6662794545867992</v>
      </c>
      <c r="C214" s="1">
        <v>-2.7222124971540751E-2</v>
      </c>
      <c r="E214" s="1">
        <v>96.073298429319379</v>
      </c>
      <c r="F214" s="1">
        <v>2.8622008809294686</v>
      </c>
    </row>
    <row r="215" spans="1:6" x14ac:dyDescent="0.2">
      <c r="A215" s="1">
        <v>185</v>
      </c>
      <c r="B215" s="1">
        <v>2.706770856396175</v>
      </c>
      <c r="C215" s="1">
        <v>-6.7713526780916578E-2</v>
      </c>
      <c r="E215" s="1">
        <v>96.596858638743456</v>
      </c>
      <c r="F215" s="1">
        <v>2.8622008809294686</v>
      </c>
    </row>
    <row r="216" spans="1:6" x14ac:dyDescent="0.2">
      <c r="A216" s="1">
        <v>186</v>
      </c>
      <c r="B216" s="1">
        <v>2.706770856396175</v>
      </c>
      <c r="C216" s="1">
        <v>-6.7713526780916578E-2</v>
      </c>
      <c r="E216" s="1">
        <v>97.120418848167546</v>
      </c>
      <c r="F216" s="1">
        <v>2.8622008809294686</v>
      </c>
    </row>
    <row r="217" spans="1:6" x14ac:dyDescent="0.2">
      <c r="A217" s="1">
        <v>187</v>
      </c>
      <c r="B217" s="1">
        <v>2.6888002751686604</v>
      </c>
      <c r="C217" s="1">
        <v>-8.6110589724276654E-2</v>
      </c>
      <c r="E217" s="1">
        <v>97.643979057591622</v>
      </c>
      <c r="F217" s="1">
        <v>2.8622008809294686</v>
      </c>
    </row>
    <row r="218" spans="1:6" x14ac:dyDescent="0.2">
      <c r="A218" s="1">
        <v>188</v>
      </c>
      <c r="B218" s="1">
        <v>2.6764785509845863</v>
      </c>
      <c r="C218" s="1">
        <v>-7.3788865540202586E-2</v>
      </c>
      <c r="E218" s="1">
        <v>98.167539267015712</v>
      </c>
      <c r="F218" s="1">
        <v>2.8622008809294686</v>
      </c>
    </row>
    <row r="219" spans="1:6" x14ac:dyDescent="0.2">
      <c r="A219" s="1">
        <v>189</v>
      </c>
      <c r="B219" s="1">
        <v>2.6764785509845863</v>
      </c>
      <c r="C219" s="1">
        <v>-7.3788865540202586E-2</v>
      </c>
      <c r="E219" s="1">
        <v>98.691099476439788</v>
      </c>
      <c r="F219" s="1">
        <v>2.8622008809294686</v>
      </c>
    </row>
    <row r="220" spans="1:6" x14ac:dyDescent="0.2">
      <c r="A220" s="1">
        <v>190</v>
      </c>
      <c r="B220" s="1">
        <v>2.7063147960307878</v>
      </c>
      <c r="C220" s="1">
        <v>-0.1413654385692511</v>
      </c>
      <c r="E220" s="1">
        <v>99.214659685863879</v>
      </c>
      <c r="F220" s="1">
        <v>2.8622008809294686</v>
      </c>
    </row>
    <row r="221" spans="1:6" ht="17" thickBot="1" x14ac:dyDescent="0.25">
      <c r="A221" s="2">
        <v>191</v>
      </c>
      <c r="B221" s="2">
        <v>2.7040961626850093</v>
      </c>
      <c r="C221" s="2">
        <v>-0.17836751837675369</v>
      </c>
      <c r="E221" s="2">
        <v>99.738219895287955</v>
      </c>
      <c r="F221" s="2">
        <v>2.8903717578961645</v>
      </c>
    </row>
  </sheetData>
  <sortState xmlns:xlrd2="http://schemas.microsoft.com/office/spreadsheetml/2017/richdata2" ref="F31:F221">
    <sortCondition ref="F3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1"/>
  <sheetViews>
    <sheetView workbookViewId="0"/>
  </sheetViews>
  <sheetFormatPr baseColWidth="10" defaultRowHeight="16" x14ac:dyDescent="0.2"/>
  <cols>
    <col min="1" max="1" width="20" customWidth="1"/>
    <col min="2" max="2" width="12.33203125" customWidth="1"/>
  </cols>
  <sheetData>
    <row r="1" spans="1:9" x14ac:dyDescent="0.2">
      <c r="A1" t="s">
        <v>308</v>
      </c>
    </row>
    <row r="2" spans="1:9" ht="17" thickBot="1" x14ac:dyDescent="0.25"/>
    <row r="3" spans="1:9" x14ac:dyDescent="0.2">
      <c r="A3" s="4" t="s">
        <v>309</v>
      </c>
      <c r="B3" s="4"/>
    </row>
    <row r="4" spans="1:9" x14ac:dyDescent="0.2">
      <c r="A4" s="1" t="s">
        <v>310</v>
      </c>
      <c r="B4" s="1">
        <v>0.82516678268031984</v>
      </c>
    </row>
    <row r="5" spans="1:9" x14ac:dyDescent="0.2">
      <c r="A5" s="1" t="s">
        <v>311</v>
      </c>
      <c r="B5" s="1">
        <v>0.68090021923899013</v>
      </c>
    </row>
    <row r="6" spans="1:9" x14ac:dyDescent="0.2">
      <c r="A6" s="1" t="s">
        <v>312</v>
      </c>
      <c r="B6" s="5">
        <v>0.66869421669621931</v>
      </c>
    </row>
    <row r="7" spans="1:9" x14ac:dyDescent="0.2">
      <c r="A7" s="1" t="s">
        <v>313</v>
      </c>
      <c r="B7" s="1">
        <v>0.54039903906253517</v>
      </c>
    </row>
    <row r="8" spans="1:9" ht="17" thickBot="1" x14ac:dyDescent="0.25">
      <c r="A8" s="2" t="s">
        <v>314</v>
      </c>
      <c r="B8" s="2">
        <v>191</v>
      </c>
    </row>
    <row r="10" spans="1:9" ht="17" thickBot="1" x14ac:dyDescent="0.25">
      <c r="A10" t="s">
        <v>315</v>
      </c>
    </row>
    <row r="11" spans="1:9" x14ac:dyDescent="0.2">
      <c r="A11" s="3"/>
      <c r="B11" s="3" t="s">
        <v>320</v>
      </c>
      <c r="C11" s="3" t="s">
        <v>321</v>
      </c>
      <c r="D11" s="3" t="s">
        <v>322</v>
      </c>
      <c r="E11" s="3" t="s">
        <v>323</v>
      </c>
      <c r="F11" s="3" t="s">
        <v>324</v>
      </c>
    </row>
    <row r="12" spans="1:9" x14ac:dyDescent="0.2">
      <c r="A12" s="1" t="s">
        <v>316</v>
      </c>
      <c r="B12" s="1">
        <v>7</v>
      </c>
      <c r="C12" s="1">
        <v>114.03474457076852</v>
      </c>
      <c r="D12" s="1">
        <v>16.290677795824074</v>
      </c>
      <c r="E12" s="1">
        <v>55.784046976318237</v>
      </c>
      <c r="F12" s="1">
        <v>3.9811609504305416E-42</v>
      </c>
    </row>
    <row r="13" spans="1:9" x14ac:dyDescent="0.2">
      <c r="A13" s="1" t="s">
        <v>317</v>
      </c>
      <c r="B13" s="1">
        <v>183</v>
      </c>
      <c r="C13" s="1">
        <v>53.441695219807187</v>
      </c>
      <c r="D13" s="1">
        <v>0.29203112141971138</v>
      </c>
      <c r="E13" s="1"/>
      <c r="F13" s="1"/>
    </row>
    <row r="14" spans="1:9" ht="17" thickBot="1" x14ac:dyDescent="0.25">
      <c r="A14" s="2" t="s">
        <v>318</v>
      </c>
      <c r="B14" s="2">
        <v>190</v>
      </c>
      <c r="C14" s="2">
        <v>167.47643979057571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325</v>
      </c>
      <c r="C16" s="3" t="s">
        <v>313</v>
      </c>
      <c r="D16" s="3" t="s">
        <v>326</v>
      </c>
      <c r="E16" s="3" t="s">
        <v>327</v>
      </c>
      <c r="F16" s="3" t="s">
        <v>328</v>
      </c>
      <c r="G16" s="3" t="s">
        <v>329</v>
      </c>
      <c r="H16" s="3" t="s">
        <v>330</v>
      </c>
      <c r="I16" s="3" t="s">
        <v>331</v>
      </c>
    </row>
    <row r="17" spans="1:9" x14ac:dyDescent="0.2">
      <c r="A17" s="1" t="s">
        <v>319</v>
      </c>
      <c r="B17" s="1">
        <v>8.5519621140877771</v>
      </c>
      <c r="C17" s="1">
        <v>1.0536332307313756</v>
      </c>
      <c r="D17" s="1">
        <v>8.1166404633531393</v>
      </c>
      <c r="E17" s="5">
        <v>6.818016443686274E-14</v>
      </c>
      <c r="F17" s="1">
        <v>6.4731311956712556</v>
      </c>
      <c r="G17" s="1">
        <v>10.630793032504299</v>
      </c>
      <c r="H17" s="1">
        <v>6.4731311956712556</v>
      </c>
      <c r="I17" s="1">
        <v>10.630793032504299</v>
      </c>
    </row>
    <row r="18" spans="1:9" x14ac:dyDescent="0.2">
      <c r="A18" s="1" t="s">
        <v>300</v>
      </c>
      <c r="B18" s="1">
        <v>0.26399025695138773</v>
      </c>
      <c r="C18" s="1">
        <v>0.12096503967770789</v>
      </c>
      <c r="D18" s="1">
        <v>2.1823682086555567</v>
      </c>
      <c r="E18" s="5">
        <v>3.0356179573169786E-2</v>
      </c>
      <c r="F18" s="1">
        <v>2.5324792352338948E-2</v>
      </c>
      <c r="G18" s="1">
        <v>0.50265572155043647</v>
      </c>
      <c r="H18" s="1">
        <v>2.5324792352338948E-2</v>
      </c>
      <c r="I18" s="1">
        <v>0.50265572155043647</v>
      </c>
    </row>
    <row r="19" spans="1:9" x14ac:dyDescent="0.2">
      <c r="A19" s="1" t="s">
        <v>4</v>
      </c>
      <c r="B19" s="1">
        <v>-0.33397655700282336</v>
      </c>
      <c r="C19" s="1">
        <v>0.10944201812518113</v>
      </c>
      <c r="D19" s="1">
        <v>-3.0516301026249062</v>
      </c>
      <c r="E19" s="5">
        <v>2.6146717924347544E-3</v>
      </c>
      <c r="F19" s="1">
        <v>-0.54990696278036488</v>
      </c>
      <c r="G19" s="1">
        <v>-0.11804615122528186</v>
      </c>
      <c r="H19" s="1">
        <v>-0.54990696278036488</v>
      </c>
      <c r="I19" s="1">
        <v>-0.11804615122528186</v>
      </c>
    </row>
    <row r="20" spans="1:9" x14ac:dyDescent="0.2">
      <c r="A20" s="1" t="s">
        <v>8</v>
      </c>
      <c r="B20" s="1">
        <v>0.53182992833228082</v>
      </c>
      <c r="C20" s="1">
        <v>8.102328441282014E-2</v>
      </c>
      <c r="D20" s="1">
        <v>6.5639147090429537</v>
      </c>
      <c r="E20" s="5">
        <v>5.2365800199815746E-10</v>
      </c>
      <c r="F20" s="1">
        <v>0.37197002278231223</v>
      </c>
      <c r="G20" s="1">
        <v>0.69168983388224947</v>
      </c>
      <c r="H20" s="1">
        <v>0.37197002278231223</v>
      </c>
      <c r="I20" s="1">
        <v>0.69168983388224947</v>
      </c>
    </row>
    <row r="21" spans="1:9" x14ac:dyDescent="0.2">
      <c r="A21" s="1" t="s">
        <v>294</v>
      </c>
      <c r="B21" s="1">
        <v>-0.39652800541729744</v>
      </c>
      <c r="C21" s="1">
        <v>0.12599494458708418</v>
      </c>
      <c r="D21" s="1">
        <v>-3.1471739339765996</v>
      </c>
      <c r="E21" s="5">
        <v>1.9249546695613779E-3</v>
      </c>
      <c r="F21" s="1">
        <v>-0.64511753233454805</v>
      </c>
      <c r="G21" s="1">
        <v>-0.14793847850004682</v>
      </c>
      <c r="H21" s="1">
        <v>-0.64511753233454805</v>
      </c>
      <c r="I21" s="1">
        <v>-0.14793847850004682</v>
      </c>
    </row>
    <row r="22" spans="1:9" x14ac:dyDescent="0.2">
      <c r="A22" s="1" t="s">
        <v>295</v>
      </c>
      <c r="B22" s="1">
        <v>-0.2640563971620824</v>
      </c>
      <c r="C22" s="1">
        <v>0.12984442326003312</v>
      </c>
      <c r="D22" s="1">
        <v>-2.0336367980415262</v>
      </c>
      <c r="E22" s="5">
        <v>4.3432162549922007E-2</v>
      </c>
      <c r="F22" s="1">
        <v>-0.52024099136812418</v>
      </c>
      <c r="G22" s="1">
        <v>-7.8718029560406189E-3</v>
      </c>
      <c r="H22" s="1">
        <v>-0.52024099136812418</v>
      </c>
      <c r="I22" s="1">
        <v>-7.8718029560406189E-3</v>
      </c>
    </row>
    <row r="23" spans="1:9" x14ac:dyDescent="0.2">
      <c r="A23" s="1" t="s">
        <v>296</v>
      </c>
      <c r="B23" s="1">
        <v>-0.54151636315582885</v>
      </c>
      <c r="C23" s="1">
        <v>0.15309073844211621</v>
      </c>
      <c r="D23" s="1">
        <v>-3.5372248423805002</v>
      </c>
      <c r="E23" s="5">
        <v>5.1241408680649384E-4</v>
      </c>
      <c r="F23" s="1">
        <v>-0.84356621419913358</v>
      </c>
      <c r="G23" s="1">
        <v>-0.23946651211252407</v>
      </c>
      <c r="H23" s="1">
        <v>-0.84356621419913358</v>
      </c>
      <c r="I23" s="1">
        <v>-0.23946651211252407</v>
      </c>
    </row>
    <row r="24" spans="1:9" ht="17" thickBot="1" x14ac:dyDescent="0.25">
      <c r="A24" s="2" t="s">
        <v>13</v>
      </c>
      <c r="B24" s="2">
        <v>3.6768215749135628E-2</v>
      </c>
      <c r="C24" s="2">
        <v>3.5567864926531038E-3</v>
      </c>
      <c r="D24" s="2">
        <v>10.337481832289916</v>
      </c>
      <c r="E24" s="6">
        <v>5.0866693126215144E-20</v>
      </c>
      <c r="F24" s="2">
        <v>2.9750633619535328E-2</v>
      </c>
      <c r="G24" s="2">
        <v>4.3785797878735933E-2</v>
      </c>
      <c r="H24" s="2">
        <v>2.9750633619535328E-2</v>
      </c>
      <c r="I24" s="2">
        <v>4.3785797878735933E-2</v>
      </c>
    </row>
    <row r="28" spans="1:9" x14ac:dyDescent="0.2">
      <c r="A28" t="s">
        <v>332</v>
      </c>
      <c r="E28" t="s">
        <v>336</v>
      </c>
    </row>
    <row r="29" spans="1:9" ht="17" thickBot="1" x14ac:dyDescent="0.25"/>
    <row r="30" spans="1:9" x14ac:dyDescent="0.2">
      <c r="A30" s="3" t="s">
        <v>333</v>
      </c>
      <c r="B30" s="3" t="s">
        <v>334</v>
      </c>
      <c r="C30" s="3" t="s">
        <v>335</v>
      </c>
      <c r="E30" s="3" t="s">
        <v>337</v>
      </c>
      <c r="F30" s="3" t="s">
        <v>15</v>
      </c>
    </row>
    <row r="31" spans="1:9" x14ac:dyDescent="0.2">
      <c r="A31" s="1">
        <v>1</v>
      </c>
      <c r="B31" s="1">
        <v>16.631527833332882</v>
      </c>
      <c r="C31" s="1">
        <v>1.368472166667118</v>
      </c>
      <c r="E31" s="1">
        <v>0.26178010471204188</v>
      </c>
      <c r="F31" s="1">
        <v>12.5</v>
      </c>
    </row>
    <row r="32" spans="1:9" x14ac:dyDescent="0.2">
      <c r="A32" s="1">
        <v>2</v>
      </c>
      <c r="B32" s="1">
        <v>16.897442797499021</v>
      </c>
      <c r="C32" s="1">
        <v>0.60255720250097866</v>
      </c>
      <c r="E32" s="1">
        <v>0.78534031413612571</v>
      </c>
      <c r="F32" s="1">
        <v>13</v>
      </c>
    </row>
    <row r="33" spans="1:6" x14ac:dyDescent="0.2">
      <c r="A33" s="1">
        <v>3</v>
      </c>
      <c r="B33" s="1">
        <v>17.163357761665164</v>
      </c>
      <c r="C33" s="1">
        <v>0.33664223833483575</v>
      </c>
      <c r="E33" s="1">
        <v>1.3089005235602094</v>
      </c>
      <c r="F33" s="1">
        <v>13.5</v>
      </c>
    </row>
    <row r="34" spans="1:6" x14ac:dyDescent="0.2">
      <c r="A34" s="1">
        <v>4</v>
      </c>
      <c r="B34" s="1">
        <v>19.959580569386926</v>
      </c>
      <c r="C34" s="1">
        <v>-2.4595805693869259</v>
      </c>
      <c r="E34" s="1">
        <v>1.8324607329842932</v>
      </c>
      <c r="F34" s="1">
        <v>13.5</v>
      </c>
    </row>
    <row r="35" spans="1:6" x14ac:dyDescent="0.2">
      <c r="A35" s="1">
        <v>5</v>
      </c>
      <c r="B35" s="1">
        <v>17.410187235430442</v>
      </c>
      <c r="C35" s="1">
        <v>8.9812764569558112E-2</v>
      </c>
      <c r="E35" s="1">
        <v>2.3560209424083771</v>
      </c>
      <c r="F35" s="1">
        <v>13.5</v>
      </c>
    </row>
    <row r="36" spans="1:6" x14ac:dyDescent="0.2">
      <c r="A36" s="1">
        <v>6</v>
      </c>
      <c r="B36" s="1">
        <v>17.012753622568127</v>
      </c>
      <c r="C36" s="1">
        <v>0.48724637743187316</v>
      </c>
      <c r="E36" s="1">
        <v>2.8795811518324608</v>
      </c>
      <c r="F36" s="1">
        <v>14</v>
      </c>
    </row>
    <row r="37" spans="1:6" x14ac:dyDescent="0.2">
      <c r="A37" s="1">
        <v>7</v>
      </c>
      <c r="B37" s="1">
        <v>17.012753622568127</v>
      </c>
      <c r="C37" s="1">
        <v>0.48724637743187316</v>
      </c>
      <c r="E37" s="1">
        <v>3.4031413612565449</v>
      </c>
      <c r="F37" s="1">
        <v>14</v>
      </c>
    </row>
    <row r="38" spans="1:6" x14ac:dyDescent="0.2">
      <c r="A38" s="1">
        <v>8</v>
      </c>
      <c r="B38" s="1">
        <v>18.074754224187988</v>
      </c>
      <c r="C38" s="1">
        <v>-0.57475422418798772</v>
      </c>
      <c r="E38" s="1">
        <v>3.9267015706806285</v>
      </c>
      <c r="F38" s="1">
        <v>14</v>
      </c>
    </row>
    <row r="39" spans="1:6" x14ac:dyDescent="0.2">
      <c r="A39" s="1">
        <v>9</v>
      </c>
      <c r="B39" s="1">
        <v>16.999283913525769</v>
      </c>
      <c r="C39" s="1">
        <v>0.50071608647423105</v>
      </c>
      <c r="E39" s="1">
        <v>4.4502617801047117</v>
      </c>
      <c r="F39" s="1">
        <v>14.5</v>
      </c>
    </row>
    <row r="40" spans="1:6" x14ac:dyDescent="0.2">
      <c r="A40" s="1">
        <v>10</v>
      </c>
      <c r="B40" s="1">
        <v>17.265198877691908</v>
      </c>
      <c r="C40" s="1">
        <v>0.23480112230809169</v>
      </c>
      <c r="E40" s="1">
        <v>4.9738219895287958</v>
      </c>
      <c r="F40" s="1">
        <v>14.5</v>
      </c>
    </row>
    <row r="41" spans="1:6" x14ac:dyDescent="0.2">
      <c r="A41" s="1">
        <v>11</v>
      </c>
      <c r="B41" s="1">
        <v>17.012753622568127</v>
      </c>
      <c r="C41" s="1">
        <v>-1.2753622568126843E-2</v>
      </c>
      <c r="E41" s="1">
        <v>5.4973821989528791</v>
      </c>
      <c r="F41" s="1">
        <v>14.5</v>
      </c>
    </row>
    <row r="42" spans="1:6" x14ac:dyDescent="0.2">
      <c r="A42" s="1">
        <v>12</v>
      </c>
      <c r="B42" s="1">
        <v>16.631527833332882</v>
      </c>
      <c r="C42" s="1">
        <v>0.36847216666711802</v>
      </c>
      <c r="E42" s="1">
        <v>6.0209424083769632</v>
      </c>
      <c r="F42" s="1">
        <v>14.5</v>
      </c>
    </row>
    <row r="43" spans="1:6" x14ac:dyDescent="0.2">
      <c r="A43" s="1">
        <v>13</v>
      </c>
      <c r="B43" s="1">
        <v>16.631527833332882</v>
      </c>
      <c r="C43" s="1">
        <v>0.36847216666711802</v>
      </c>
      <c r="E43" s="1">
        <v>6.5445026178010473</v>
      </c>
      <c r="F43" s="1">
        <v>14.5</v>
      </c>
    </row>
    <row r="44" spans="1:6" x14ac:dyDescent="0.2">
      <c r="A44" s="1">
        <v>14</v>
      </c>
      <c r="B44" s="1">
        <v>17.163357761665164</v>
      </c>
      <c r="C44" s="1">
        <v>-0.16335776166516425</v>
      </c>
      <c r="E44" s="1">
        <v>7.0680628272251305</v>
      </c>
      <c r="F44" s="1">
        <v>14.5</v>
      </c>
    </row>
    <row r="45" spans="1:6" x14ac:dyDescent="0.2">
      <c r="A45" s="1">
        <v>15</v>
      </c>
      <c r="B45" s="1">
        <v>16.631527833332882</v>
      </c>
      <c r="C45" s="1">
        <v>0.36847216666711802</v>
      </c>
      <c r="E45" s="1">
        <v>7.5916230366492146</v>
      </c>
      <c r="F45" s="1">
        <v>14.5</v>
      </c>
    </row>
    <row r="46" spans="1:6" x14ac:dyDescent="0.2">
      <c r="A46" s="1">
        <v>16</v>
      </c>
      <c r="B46" s="1">
        <v>16.631527833332882</v>
      </c>
      <c r="C46" s="1">
        <v>0.36847216666711802</v>
      </c>
      <c r="E46" s="1">
        <v>8.1151832460732987</v>
      </c>
      <c r="F46" s="1">
        <v>14.5</v>
      </c>
    </row>
    <row r="47" spans="1:6" x14ac:dyDescent="0.2">
      <c r="A47" s="1">
        <v>17</v>
      </c>
      <c r="B47" s="1">
        <v>16.897442797499021</v>
      </c>
      <c r="C47" s="1">
        <v>0.10255720250097866</v>
      </c>
      <c r="E47" s="1">
        <v>8.6387434554973819</v>
      </c>
      <c r="F47" s="1">
        <v>14.5</v>
      </c>
    </row>
    <row r="48" spans="1:6" x14ac:dyDescent="0.2">
      <c r="A48" s="1">
        <v>18</v>
      </c>
      <c r="B48" s="1">
        <v>16.21858039987098</v>
      </c>
      <c r="C48" s="1">
        <v>0.7814196001290199</v>
      </c>
      <c r="E48" s="1">
        <v>9.1623036649214651</v>
      </c>
      <c r="F48" s="1">
        <v>15</v>
      </c>
    </row>
    <row r="49" spans="1:6" x14ac:dyDescent="0.2">
      <c r="A49" s="1">
        <v>19</v>
      </c>
      <c r="B49" s="1">
        <v>17.410187235430442</v>
      </c>
      <c r="C49" s="1">
        <v>-0.41018723543044189</v>
      </c>
      <c r="E49" s="1">
        <v>9.6858638743455501</v>
      </c>
      <c r="F49" s="1">
        <v>15</v>
      </c>
    </row>
    <row r="50" spans="1:6" x14ac:dyDescent="0.2">
      <c r="A50" s="1">
        <v>20</v>
      </c>
      <c r="B50" s="1">
        <v>16.883787543903491</v>
      </c>
      <c r="C50" s="1">
        <v>0.11621245609650899</v>
      </c>
      <c r="E50" s="1">
        <v>10.209424083769633</v>
      </c>
      <c r="F50" s="1">
        <v>15</v>
      </c>
    </row>
    <row r="51" spans="1:6" x14ac:dyDescent="0.2">
      <c r="A51" s="1">
        <v>21</v>
      </c>
      <c r="B51" s="1">
        <v>16.883787543903491</v>
      </c>
      <c r="C51" s="1">
        <v>0.11621245609650899</v>
      </c>
      <c r="E51" s="1">
        <v>10.732984293193716</v>
      </c>
      <c r="F51" s="1">
        <v>15</v>
      </c>
    </row>
    <row r="52" spans="1:6" x14ac:dyDescent="0.2">
      <c r="A52" s="1">
        <v>22</v>
      </c>
      <c r="B52" s="1">
        <v>16.617872579737352</v>
      </c>
      <c r="C52" s="1">
        <v>0.38212742026264834</v>
      </c>
      <c r="E52" s="1">
        <v>11.256544502617801</v>
      </c>
      <c r="F52" s="1">
        <v>15</v>
      </c>
    </row>
    <row r="53" spans="1:6" x14ac:dyDescent="0.2">
      <c r="A53" s="1">
        <v>23</v>
      </c>
      <c r="B53" s="1">
        <v>16.353882322785964</v>
      </c>
      <c r="C53" s="1">
        <v>0.64611767721403623</v>
      </c>
      <c r="E53" s="1">
        <v>11.780104712041885</v>
      </c>
      <c r="F53" s="1">
        <v>15</v>
      </c>
    </row>
    <row r="54" spans="1:6" x14ac:dyDescent="0.2">
      <c r="A54" s="1">
        <v>24</v>
      </c>
      <c r="B54" s="1">
        <v>16.619797286952103</v>
      </c>
      <c r="C54" s="1">
        <v>0.38020271304789688</v>
      </c>
      <c r="E54" s="1">
        <v>12.303664921465968</v>
      </c>
      <c r="F54" s="1">
        <v>15</v>
      </c>
    </row>
    <row r="55" spans="1:6" x14ac:dyDescent="0.2">
      <c r="A55" s="1">
        <v>25</v>
      </c>
      <c r="B55" s="1">
        <v>16.353882322785964</v>
      </c>
      <c r="C55" s="1">
        <v>0.64611767721403623</v>
      </c>
      <c r="E55" s="1">
        <v>12.827225130890053</v>
      </c>
      <c r="F55" s="1">
        <v>15</v>
      </c>
    </row>
    <row r="56" spans="1:6" x14ac:dyDescent="0.2">
      <c r="A56" s="1">
        <v>26</v>
      </c>
      <c r="B56" s="1">
        <v>16.087967358619824</v>
      </c>
      <c r="C56" s="1">
        <v>0.91203264138017559</v>
      </c>
      <c r="E56" s="1">
        <v>13.350785340314136</v>
      </c>
      <c r="F56" s="1">
        <v>15</v>
      </c>
    </row>
    <row r="57" spans="1:6" x14ac:dyDescent="0.2">
      <c r="A57" s="1">
        <v>27</v>
      </c>
      <c r="B57" s="1">
        <v>16.367471436170799</v>
      </c>
      <c r="C57" s="1">
        <v>0.63252856382920086</v>
      </c>
      <c r="E57" s="1">
        <v>13.874345549738219</v>
      </c>
      <c r="F57" s="1">
        <v>15</v>
      </c>
    </row>
    <row r="58" spans="1:6" x14ac:dyDescent="0.2">
      <c r="A58" s="1">
        <v>28</v>
      </c>
      <c r="B58" s="1">
        <v>16.367471436170799</v>
      </c>
      <c r="C58" s="1">
        <v>0.63252856382920086</v>
      </c>
      <c r="E58" s="1">
        <v>14.397905759162303</v>
      </c>
      <c r="F58" s="1">
        <v>15</v>
      </c>
    </row>
    <row r="59" spans="1:6" x14ac:dyDescent="0.2">
      <c r="A59" s="1">
        <v>29</v>
      </c>
      <c r="B59" s="1">
        <v>17.012753622568127</v>
      </c>
      <c r="C59" s="1">
        <v>-1.2753622568126843E-2</v>
      </c>
      <c r="E59" s="1">
        <v>14.921465968586388</v>
      </c>
      <c r="F59" s="1">
        <v>15</v>
      </c>
    </row>
    <row r="60" spans="1:6" x14ac:dyDescent="0.2">
      <c r="A60" s="1">
        <v>30</v>
      </c>
      <c r="B60" s="1">
        <v>16.500914792081723</v>
      </c>
      <c r="C60" s="1">
        <v>0.49908520791827726</v>
      </c>
      <c r="E60" s="1">
        <v>15.445026178010471</v>
      </c>
      <c r="F60" s="1">
        <v>15</v>
      </c>
    </row>
    <row r="61" spans="1:6" x14ac:dyDescent="0.2">
      <c r="A61" s="1">
        <v>31</v>
      </c>
      <c r="B61" s="1">
        <v>16.764905049033111</v>
      </c>
      <c r="C61" s="1">
        <v>0.23509495096688937</v>
      </c>
      <c r="E61" s="1">
        <v>15.968586387434554</v>
      </c>
      <c r="F61" s="1">
        <v>15</v>
      </c>
    </row>
    <row r="62" spans="1:6" x14ac:dyDescent="0.2">
      <c r="A62" s="1">
        <v>32</v>
      </c>
      <c r="B62" s="1">
        <v>16.500914792081723</v>
      </c>
      <c r="C62" s="1">
        <v>0.49908520791827726</v>
      </c>
      <c r="E62" s="1">
        <v>16.492146596858639</v>
      </c>
      <c r="F62" s="1">
        <v>15</v>
      </c>
    </row>
    <row r="63" spans="1:6" x14ac:dyDescent="0.2">
      <c r="A63" s="1">
        <v>33</v>
      </c>
      <c r="B63" s="1">
        <v>16.500914792081723</v>
      </c>
      <c r="C63" s="1">
        <v>0.49908520791827726</v>
      </c>
      <c r="E63" s="1">
        <v>17.015706806282722</v>
      </c>
      <c r="F63" s="1">
        <v>15</v>
      </c>
    </row>
    <row r="64" spans="1:6" x14ac:dyDescent="0.2">
      <c r="A64" s="1">
        <v>34</v>
      </c>
      <c r="B64" s="1">
        <v>16.500914792081723</v>
      </c>
      <c r="C64" s="1">
        <v>0.49908520791827726</v>
      </c>
      <c r="E64" s="1">
        <v>17.539267015706805</v>
      </c>
      <c r="F64" s="1">
        <v>15</v>
      </c>
    </row>
    <row r="65" spans="1:6" x14ac:dyDescent="0.2">
      <c r="A65" s="1">
        <v>35</v>
      </c>
      <c r="B65" s="1">
        <v>17.012753622568127</v>
      </c>
      <c r="C65" s="1">
        <v>-1.2753622568126843E-2</v>
      </c>
      <c r="E65" s="1">
        <v>18.062827225130889</v>
      </c>
      <c r="F65" s="1">
        <v>15</v>
      </c>
    </row>
    <row r="66" spans="1:6" x14ac:dyDescent="0.2">
      <c r="A66" s="1">
        <v>36</v>
      </c>
      <c r="B66" s="1">
        <v>16.746838658401987</v>
      </c>
      <c r="C66" s="1">
        <v>0.25316134159801251</v>
      </c>
      <c r="E66" s="1">
        <v>18.586387434554972</v>
      </c>
      <c r="F66" s="1">
        <v>15</v>
      </c>
    </row>
    <row r="67" spans="1:6" x14ac:dyDescent="0.2">
      <c r="A67" s="1">
        <v>37</v>
      </c>
      <c r="B67" s="1">
        <v>17.012753622568127</v>
      </c>
      <c r="C67" s="1">
        <v>-1.2753622568126843E-2</v>
      </c>
      <c r="E67" s="1">
        <v>19.109947643979059</v>
      </c>
      <c r="F67" s="1">
        <v>15</v>
      </c>
    </row>
    <row r="68" spans="1:6" x14ac:dyDescent="0.2">
      <c r="A68" s="1">
        <v>38</v>
      </c>
      <c r="B68" s="1">
        <v>15.72514186327288</v>
      </c>
      <c r="C68" s="1">
        <v>1.2748581367271203</v>
      </c>
      <c r="E68" s="1">
        <v>19.633507853403142</v>
      </c>
      <c r="F68" s="1">
        <v>15.5</v>
      </c>
    </row>
    <row r="69" spans="1:6" x14ac:dyDescent="0.2">
      <c r="A69" s="1">
        <v>39</v>
      </c>
      <c r="B69" s="1">
        <v>16.418292338204495</v>
      </c>
      <c r="C69" s="1">
        <v>0.58170766179550526</v>
      </c>
      <c r="E69" s="1">
        <v>20.157068062827225</v>
      </c>
      <c r="F69" s="1">
        <v>15.5</v>
      </c>
    </row>
    <row r="70" spans="1:6" x14ac:dyDescent="0.2">
      <c r="A70" s="1">
        <v>40</v>
      </c>
      <c r="B70" s="1">
        <v>16.418292338204495</v>
      </c>
      <c r="C70" s="1">
        <v>0.58170766179550526</v>
      </c>
      <c r="E70" s="1">
        <v>20.680628272251308</v>
      </c>
      <c r="F70" s="1">
        <v>15.5</v>
      </c>
    </row>
    <row r="71" spans="1:6" x14ac:dyDescent="0.2">
      <c r="A71" s="1">
        <v>41</v>
      </c>
      <c r="B71" s="1">
        <v>16.999283913525769</v>
      </c>
      <c r="C71" s="1">
        <v>7.1608647423104799E-4</v>
      </c>
      <c r="E71" s="1">
        <v>21.204188481675391</v>
      </c>
      <c r="F71" s="1">
        <v>15.5</v>
      </c>
    </row>
    <row r="72" spans="1:6" x14ac:dyDescent="0.2">
      <c r="A72" s="1">
        <v>42</v>
      </c>
      <c r="B72" s="1">
        <v>16.999283913525769</v>
      </c>
      <c r="C72" s="1">
        <v>7.1608647423104799E-4</v>
      </c>
      <c r="E72" s="1">
        <v>21.727748691099475</v>
      </c>
      <c r="F72" s="1">
        <v>15.5</v>
      </c>
    </row>
    <row r="73" spans="1:6" x14ac:dyDescent="0.2">
      <c r="A73" s="1">
        <v>43</v>
      </c>
      <c r="B73" s="1">
        <v>16.999283913525769</v>
      </c>
      <c r="C73" s="1">
        <v>7.1608647423104799E-4</v>
      </c>
      <c r="E73" s="1">
        <v>22.251308900523561</v>
      </c>
      <c r="F73" s="1">
        <v>15.5</v>
      </c>
    </row>
    <row r="74" spans="1:6" x14ac:dyDescent="0.2">
      <c r="A74" s="1">
        <v>44</v>
      </c>
      <c r="B74" s="1">
        <v>16.04001916246866</v>
      </c>
      <c r="C74" s="1">
        <v>0.45998083753134011</v>
      </c>
      <c r="E74" s="1">
        <v>22.774869109947645</v>
      </c>
      <c r="F74" s="1">
        <v>15.5</v>
      </c>
    </row>
    <row r="75" spans="1:6" x14ac:dyDescent="0.2">
      <c r="A75" s="1">
        <v>45</v>
      </c>
      <c r="B75" s="1">
        <v>17.4292727258313</v>
      </c>
      <c r="C75" s="1">
        <v>-0.92927272583130005</v>
      </c>
      <c r="E75" s="1">
        <v>23.298429319371728</v>
      </c>
      <c r="F75" s="1">
        <v>15.5</v>
      </c>
    </row>
    <row r="76" spans="1:6" x14ac:dyDescent="0.2">
      <c r="A76" s="1">
        <v>46</v>
      </c>
      <c r="B76" s="1">
        <v>16.057259853271646</v>
      </c>
      <c r="C76" s="1">
        <v>0.44274014672835449</v>
      </c>
      <c r="E76" s="1">
        <v>23.821989528795811</v>
      </c>
      <c r="F76" s="1">
        <v>15.5</v>
      </c>
    </row>
    <row r="77" spans="1:6" x14ac:dyDescent="0.2">
      <c r="A77" s="1">
        <v>47</v>
      </c>
      <c r="B77" s="1">
        <v>16.589089781603928</v>
      </c>
      <c r="C77" s="1">
        <v>-8.9089781603927776E-2</v>
      </c>
      <c r="E77" s="1">
        <v>24.345549738219894</v>
      </c>
      <c r="F77" s="1">
        <v>15.5</v>
      </c>
    </row>
    <row r="78" spans="1:6" x14ac:dyDescent="0.2">
      <c r="A78" s="1">
        <v>48</v>
      </c>
      <c r="B78" s="1">
        <v>15.952665435704839</v>
      </c>
      <c r="C78" s="1">
        <v>0.54733456429516103</v>
      </c>
      <c r="E78" s="1">
        <v>24.869109947643977</v>
      </c>
      <c r="F78" s="1">
        <v>15.5</v>
      </c>
    </row>
    <row r="79" spans="1:6" x14ac:dyDescent="0.2">
      <c r="A79" s="1">
        <v>49</v>
      </c>
      <c r="B79" s="1">
        <v>16.21858039987098</v>
      </c>
      <c r="C79" s="1">
        <v>0.2814196001290199</v>
      </c>
      <c r="E79" s="1">
        <v>25.392670157068064</v>
      </c>
      <c r="F79" s="1">
        <v>15.5</v>
      </c>
    </row>
    <row r="80" spans="1:6" x14ac:dyDescent="0.2">
      <c r="A80" s="1">
        <v>50</v>
      </c>
      <c r="B80" s="1">
        <v>16.21858039987098</v>
      </c>
      <c r="C80" s="1">
        <v>0.2814196001290199</v>
      </c>
      <c r="E80" s="1">
        <v>25.916230366492147</v>
      </c>
      <c r="F80" s="1">
        <v>15.5</v>
      </c>
    </row>
    <row r="81" spans="1:6" x14ac:dyDescent="0.2">
      <c r="A81" s="1">
        <v>51</v>
      </c>
      <c r="B81" s="1">
        <v>16.21858039987098</v>
      </c>
      <c r="C81" s="1">
        <v>0.2814196001290199</v>
      </c>
      <c r="E81" s="1">
        <v>26.439790575916231</v>
      </c>
      <c r="F81" s="1">
        <v>15.5</v>
      </c>
    </row>
    <row r="82" spans="1:6" x14ac:dyDescent="0.2">
      <c r="A82" s="1">
        <v>52</v>
      </c>
      <c r="B82" s="1">
        <v>17.016325292369402</v>
      </c>
      <c r="C82" s="1">
        <v>-0.51632529236940172</v>
      </c>
      <c r="E82" s="1">
        <v>26.963350785340314</v>
      </c>
      <c r="F82" s="1">
        <v>15.5</v>
      </c>
    </row>
    <row r="83" spans="1:6" x14ac:dyDescent="0.2">
      <c r="A83" s="1">
        <v>53</v>
      </c>
      <c r="B83" s="1">
        <v>16.016953152283726</v>
      </c>
      <c r="C83" s="1">
        <v>0.48304684771627393</v>
      </c>
      <c r="E83" s="1">
        <v>27.486910994764397</v>
      </c>
      <c r="F83" s="1">
        <v>15.5</v>
      </c>
    </row>
    <row r="84" spans="1:6" x14ac:dyDescent="0.2">
      <c r="A84" s="1">
        <v>54</v>
      </c>
      <c r="B84" s="1">
        <v>17.098881606035935</v>
      </c>
      <c r="C84" s="1">
        <v>-0.59888160603593477</v>
      </c>
      <c r="E84" s="1">
        <v>28.01047120418848</v>
      </c>
      <c r="F84" s="1">
        <v>15.5</v>
      </c>
    </row>
    <row r="85" spans="1:6" x14ac:dyDescent="0.2">
      <c r="A85" s="1">
        <v>55</v>
      </c>
      <c r="B85" s="1">
        <v>16.549810986900667</v>
      </c>
      <c r="C85" s="1">
        <v>-4.9810986900666876E-2</v>
      </c>
      <c r="E85" s="1">
        <v>28.534031413612563</v>
      </c>
      <c r="F85" s="1">
        <v>15.5</v>
      </c>
    </row>
    <row r="86" spans="1:6" x14ac:dyDescent="0.2">
      <c r="A86" s="1">
        <v>56</v>
      </c>
      <c r="B86" s="1">
        <v>16.549810986900667</v>
      </c>
      <c r="C86" s="1">
        <v>-4.9810986900666876E-2</v>
      </c>
      <c r="E86" s="1">
        <v>29.05759162303665</v>
      </c>
      <c r="F86" s="1">
        <v>15.5</v>
      </c>
    </row>
    <row r="87" spans="1:6" x14ac:dyDescent="0.2">
      <c r="A87" s="1">
        <v>57</v>
      </c>
      <c r="B87" s="1">
        <v>16.388490440301336</v>
      </c>
      <c r="C87" s="1">
        <v>0.11150955969866416</v>
      </c>
      <c r="E87" s="1">
        <v>29.581151832460733</v>
      </c>
      <c r="F87" s="1">
        <v>15.5</v>
      </c>
    </row>
    <row r="88" spans="1:6" x14ac:dyDescent="0.2">
      <c r="A88" s="1">
        <v>58</v>
      </c>
      <c r="B88" s="1">
        <v>16.388490440301336</v>
      </c>
      <c r="C88" s="1">
        <v>0.11150955969866416</v>
      </c>
      <c r="E88" s="1">
        <v>30.104712041884817</v>
      </c>
      <c r="F88" s="1">
        <v>15.5</v>
      </c>
    </row>
    <row r="89" spans="1:6" x14ac:dyDescent="0.2">
      <c r="A89" s="1">
        <v>59</v>
      </c>
      <c r="B89" s="1">
        <v>16.241457971005577</v>
      </c>
      <c r="C89" s="1">
        <v>0.25854202899442313</v>
      </c>
      <c r="E89" s="1">
        <v>30.6282722513089</v>
      </c>
      <c r="F89" s="1">
        <v>15.5</v>
      </c>
    </row>
    <row r="90" spans="1:6" x14ac:dyDescent="0.2">
      <c r="A90" s="1">
        <v>60</v>
      </c>
      <c r="B90" s="1">
        <v>16.349005002071799</v>
      </c>
      <c r="C90" s="1">
        <v>0.15099499792820126</v>
      </c>
      <c r="E90" s="1">
        <v>31.151832460732983</v>
      </c>
      <c r="F90" s="1">
        <v>15.5</v>
      </c>
    </row>
    <row r="91" spans="1:6" x14ac:dyDescent="0.2">
      <c r="A91" s="1">
        <v>61</v>
      </c>
      <c r="B91" s="1">
        <v>16.722466997304156</v>
      </c>
      <c r="C91" s="1">
        <v>-0.22246699730415642</v>
      </c>
      <c r="E91" s="1">
        <v>31.675392670157066</v>
      </c>
      <c r="F91" s="1">
        <v>15.5</v>
      </c>
    </row>
    <row r="92" spans="1:6" x14ac:dyDescent="0.2">
      <c r="A92" s="1">
        <v>62</v>
      </c>
      <c r="B92" s="1">
        <v>15.711552749888048</v>
      </c>
      <c r="C92" s="1">
        <v>0.78844725011195216</v>
      </c>
      <c r="E92" s="1">
        <v>32.198952879581157</v>
      </c>
      <c r="F92" s="1">
        <v>15.5</v>
      </c>
    </row>
    <row r="93" spans="1:6" x14ac:dyDescent="0.2">
      <c r="A93" s="1">
        <v>63</v>
      </c>
      <c r="B93" s="1">
        <v>15.711552749888048</v>
      </c>
      <c r="C93" s="1">
        <v>0.78844725011195216</v>
      </c>
      <c r="E93" s="1">
        <v>32.72251308900524</v>
      </c>
      <c r="F93" s="1">
        <v>15.5</v>
      </c>
    </row>
    <row r="94" spans="1:6" x14ac:dyDescent="0.2">
      <c r="A94" s="1">
        <v>64</v>
      </c>
      <c r="B94" s="1">
        <v>16.746838658401987</v>
      </c>
      <c r="C94" s="1">
        <v>-0.24683865840198749</v>
      </c>
      <c r="E94" s="1">
        <v>33.246073298429323</v>
      </c>
      <c r="F94" s="1">
        <v>15.5</v>
      </c>
    </row>
    <row r="95" spans="1:6" x14ac:dyDescent="0.2">
      <c r="A95" s="1">
        <v>65</v>
      </c>
      <c r="B95" s="1">
        <v>16.500914792081723</v>
      </c>
      <c r="C95" s="1">
        <v>-9.1479208172273729E-4</v>
      </c>
      <c r="E95" s="1">
        <v>33.769633507853406</v>
      </c>
      <c r="F95" s="1">
        <v>15.5</v>
      </c>
    </row>
    <row r="96" spans="1:6" x14ac:dyDescent="0.2">
      <c r="A96" s="1">
        <v>66</v>
      </c>
      <c r="B96" s="1">
        <v>16.500914792081723</v>
      </c>
      <c r="C96" s="1">
        <v>-9.1479208172273729E-4</v>
      </c>
      <c r="E96" s="1">
        <v>34.293193717277489</v>
      </c>
      <c r="F96" s="1">
        <v>15.5</v>
      </c>
    </row>
    <row r="97" spans="1:6" x14ac:dyDescent="0.2">
      <c r="A97" s="1">
        <v>67</v>
      </c>
      <c r="B97" s="1">
        <v>16.500914792081723</v>
      </c>
      <c r="C97" s="1">
        <v>-9.1479208172273729E-4</v>
      </c>
      <c r="E97" s="1">
        <v>34.816753926701573</v>
      </c>
      <c r="F97" s="1">
        <v>15.5</v>
      </c>
    </row>
    <row r="98" spans="1:6" x14ac:dyDescent="0.2">
      <c r="A98" s="1">
        <v>68</v>
      </c>
      <c r="B98" s="1">
        <v>16.500914792081723</v>
      </c>
      <c r="C98" s="1">
        <v>-9.1479208172273729E-4</v>
      </c>
      <c r="E98" s="1">
        <v>35.340314136125656</v>
      </c>
      <c r="F98" s="1">
        <v>15.5</v>
      </c>
    </row>
    <row r="99" spans="1:6" x14ac:dyDescent="0.2">
      <c r="A99" s="1">
        <v>69</v>
      </c>
      <c r="B99" s="1">
        <v>16.234999827915583</v>
      </c>
      <c r="C99" s="1">
        <v>0.26500017208441662</v>
      </c>
      <c r="E99" s="1">
        <v>35.863874345549739</v>
      </c>
      <c r="F99" s="1">
        <v>15.5</v>
      </c>
    </row>
    <row r="100" spans="1:6" x14ac:dyDescent="0.2">
      <c r="A100" s="1">
        <v>70</v>
      </c>
      <c r="B100" s="1">
        <v>16.500914792081723</v>
      </c>
      <c r="C100" s="1">
        <v>-9.1479208172273729E-4</v>
      </c>
      <c r="E100" s="1">
        <v>36.387434554973822</v>
      </c>
      <c r="F100" s="1">
        <v>15.5</v>
      </c>
    </row>
    <row r="101" spans="1:6" x14ac:dyDescent="0.2">
      <c r="A101" s="1">
        <v>71</v>
      </c>
      <c r="B101" s="1">
        <v>15.954524002708895</v>
      </c>
      <c r="C101" s="1">
        <v>0.54547599729110452</v>
      </c>
      <c r="E101" s="1">
        <v>36.910994764397905</v>
      </c>
      <c r="F101" s="1">
        <v>15.5</v>
      </c>
    </row>
    <row r="102" spans="1:6" x14ac:dyDescent="0.2">
      <c r="A102" s="1">
        <v>72</v>
      </c>
      <c r="B102" s="1">
        <v>16.152377374038355</v>
      </c>
      <c r="C102" s="1">
        <v>0.34762262596164462</v>
      </c>
      <c r="E102" s="1">
        <v>37.434554973821996</v>
      </c>
      <c r="F102" s="1">
        <v>15.5</v>
      </c>
    </row>
    <row r="103" spans="1:6" x14ac:dyDescent="0.2">
      <c r="A103" s="1">
        <v>73</v>
      </c>
      <c r="B103" s="1">
        <v>16.354001727128441</v>
      </c>
      <c r="C103" s="1">
        <v>0.14599827287155875</v>
      </c>
      <c r="E103" s="1">
        <v>37.958115183246079</v>
      </c>
      <c r="F103" s="1">
        <v>15.5</v>
      </c>
    </row>
    <row r="104" spans="1:6" x14ac:dyDescent="0.2">
      <c r="A104" s="1">
        <v>74</v>
      </c>
      <c r="B104" s="1">
        <v>16.999283913525769</v>
      </c>
      <c r="C104" s="1">
        <v>-0.49928391352576895</v>
      </c>
      <c r="E104" s="1">
        <v>38.481675392670162</v>
      </c>
      <c r="F104" s="1">
        <v>15.5</v>
      </c>
    </row>
    <row r="105" spans="1:6" x14ac:dyDescent="0.2">
      <c r="A105" s="1">
        <v>75</v>
      </c>
      <c r="B105" s="1">
        <v>16.13595505149658</v>
      </c>
      <c r="C105" s="1">
        <v>0.36404494850341962</v>
      </c>
      <c r="E105" s="1">
        <v>39.005235602094245</v>
      </c>
      <c r="F105" s="1">
        <v>15.5</v>
      </c>
    </row>
    <row r="106" spans="1:6" x14ac:dyDescent="0.2">
      <c r="A106" s="1">
        <v>76</v>
      </c>
      <c r="B106" s="1">
        <v>15.419741460877203</v>
      </c>
      <c r="C106" s="1">
        <v>0.58025853912279679</v>
      </c>
      <c r="E106" s="1">
        <v>39.528795811518329</v>
      </c>
      <c r="F106" s="1">
        <v>15.5</v>
      </c>
    </row>
    <row r="107" spans="1:6" x14ac:dyDescent="0.2">
      <c r="A107" s="1">
        <v>77</v>
      </c>
      <c r="B107" s="1">
        <v>15.72514186327288</v>
      </c>
      <c r="C107" s="1">
        <v>0.27485813672712034</v>
      </c>
      <c r="E107" s="1">
        <v>40.052356020942412</v>
      </c>
      <c r="F107" s="1">
        <v>15.5</v>
      </c>
    </row>
    <row r="108" spans="1:6" x14ac:dyDescent="0.2">
      <c r="A108" s="1">
        <v>78</v>
      </c>
      <c r="B108" s="1">
        <v>15.991056827439021</v>
      </c>
      <c r="C108" s="1">
        <v>8.9431725609792068E-3</v>
      </c>
      <c r="E108" s="1">
        <v>40.575916230366495</v>
      </c>
      <c r="F108" s="1">
        <v>15.5</v>
      </c>
    </row>
    <row r="109" spans="1:6" x14ac:dyDescent="0.2">
      <c r="A109" s="1">
        <v>79</v>
      </c>
      <c r="B109" s="1">
        <v>15.685656425043343</v>
      </c>
      <c r="C109" s="1">
        <v>0.31434357495665743</v>
      </c>
      <c r="E109" s="1">
        <v>41.099476439790578</v>
      </c>
      <c r="F109" s="1">
        <v>15.5</v>
      </c>
    </row>
    <row r="110" spans="1:6" x14ac:dyDescent="0.2">
      <c r="A110" s="1">
        <v>80</v>
      </c>
      <c r="B110" s="1">
        <v>15.508189234136379</v>
      </c>
      <c r="C110" s="1">
        <v>0.4918107658636206</v>
      </c>
      <c r="E110" s="1">
        <v>41.623036649214662</v>
      </c>
      <c r="F110" s="1">
        <v>16</v>
      </c>
    </row>
    <row r="111" spans="1:6" x14ac:dyDescent="0.2">
      <c r="A111" s="1">
        <v>81</v>
      </c>
      <c r="B111" s="1">
        <v>16.04001916246866</v>
      </c>
      <c r="C111" s="1">
        <v>-4.0019162468659886E-2</v>
      </c>
      <c r="E111" s="1">
        <v>42.146596858638745</v>
      </c>
      <c r="F111" s="1">
        <v>16</v>
      </c>
    </row>
    <row r="112" spans="1:6" x14ac:dyDescent="0.2">
      <c r="A112" s="1">
        <v>82</v>
      </c>
      <c r="B112" s="1">
        <v>16.04001916246866</v>
      </c>
      <c r="C112" s="1">
        <v>-4.0019162468659886E-2</v>
      </c>
      <c r="E112" s="1">
        <v>42.670157068062828</v>
      </c>
      <c r="F112" s="1">
        <v>16</v>
      </c>
    </row>
    <row r="113" spans="1:6" x14ac:dyDescent="0.2">
      <c r="A113" s="1">
        <v>83</v>
      </c>
      <c r="B113" s="1">
        <v>15.774104198302521</v>
      </c>
      <c r="C113" s="1">
        <v>0.22589580169747947</v>
      </c>
      <c r="E113" s="1">
        <v>43.193717277486911</v>
      </c>
      <c r="F113" s="1">
        <v>16</v>
      </c>
    </row>
    <row r="114" spans="1:6" x14ac:dyDescent="0.2">
      <c r="A114" s="1">
        <v>84</v>
      </c>
      <c r="B114" s="1">
        <v>16.04001916246866</v>
      </c>
      <c r="C114" s="1">
        <v>-4.0019162468659886E-2</v>
      </c>
      <c r="E114" s="1">
        <v>43.717277486910994</v>
      </c>
      <c r="F114" s="1">
        <v>16</v>
      </c>
    </row>
    <row r="115" spans="1:6" x14ac:dyDescent="0.2">
      <c r="A115" s="1">
        <v>85</v>
      </c>
      <c r="B115" s="1">
        <v>15.842165791139204</v>
      </c>
      <c r="C115" s="1">
        <v>0.15783420886079647</v>
      </c>
      <c r="E115" s="1">
        <v>44.240837696335085</v>
      </c>
      <c r="F115" s="1">
        <v>16</v>
      </c>
    </row>
    <row r="116" spans="1:6" x14ac:dyDescent="0.2">
      <c r="A116" s="1">
        <v>86</v>
      </c>
      <c r="B116" s="1">
        <v>15.842165791139204</v>
      </c>
      <c r="C116" s="1">
        <v>0.15783420886079647</v>
      </c>
      <c r="E116" s="1">
        <v>44.764397905759168</v>
      </c>
      <c r="F116" s="1">
        <v>16</v>
      </c>
    </row>
    <row r="117" spans="1:6" x14ac:dyDescent="0.2">
      <c r="A117" s="1">
        <v>87</v>
      </c>
      <c r="B117" s="1">
        <v>16.108080755305345</v>
      </c>
      <c r="C117" s="1">
        <v>-0.10808075530534467</v>
      </c>
      <c r="E117" s="1">
        <v>45.287958115183251</v>
      </c>
      <c r="F117" s="1">
        <v>16</v>
      </c>
    </row>
    <row r="118" spans="1:6" x14ac:dyDescent="0.2">
      <c r="A118" s="1">
        <v>88</v>
      </c>
      <c r="B118" s="1">
        <v>15.989198260434963</v>
      </c>
      <c r="C118" s="1">
        <v>1.0801739565037494E-2</v>
      </c>
      <c r="E118" s="1">
        <v>45.811518324607334</v>
      </c>
      <c r="F118" s="1">
        <v>16</v>
      </c>
    </row>
    <row r="119" spans="1:6" x14ac:dyDescent="0.2">
      <c r="A119" s="1">
        <v>89</v>
      </c>
      <c r="B119" s="1">
        <v>16.21858039987098</v>
      </c>
      <c r="C119" s="1">
        <v>-0.2185803998709801</v>
      </c>
      <c r="E119" s="1">
        <v>46.335078534031418</v>
      </c>
      <c r="F119" s="1">
        <v>16</v>
      </c>
    </row>
    <row r="120" spans="1:6" x14ac:dyDescent="0.2">
      <c r="A120" s="1">
        <v>90</v>
      </c>
      <c r="B120" s="1">
        <v>15.711552749888048</v>
      </c>
      <c r="C120" s="1">
        <v>0.28844725011195216</v>
      </c>
      <c r="E120" s="1">
        <v>46.858638743455501</v>
      </c>
      <c r="F120" s="1">
        <v>16</v>
      </c>
    </row>
    <row r="121" spans="1:6" x14ac:dyDescent="0.2">
      <c r="A121" s="1">
        <v>91</v>
      </c>
      <c r="B121" s="1">
        <v>15.848411276774723</v>
      </c>
      <c r="C121" s="1">
        <v>0.15158872322527728</v>
      </c>
      <c r="E121" s="1">
        <v>47.382198952879584</v>
      </c>
      <c r="F121" s="1">
        <v>16</v>
      </c>
    </row>
    <row r="122" spans="1:6" x14ac:dyDescent="0.2">
      <c r="A122" s="1">
        <v>92</v>
      </c>
      <c r="B122" s="1">
        <v>15.977467714054189</v>
      </c>
      <c r="C122" s="1">
        <v>2.2532285945811026E-2</v>
      </c>
      <c r="E122" s="1">
        <v>47.905759162303667</v>
      </c>
      <c r="F122" s="1">
        <v>16</v>
      </c>
    </row>
    <row r="123" spans="1:6" x14ac:dyDescent="0.2">
      <c r="A123" s="1">
        <v>93</v>
      </c>
      <c r="B123" s="1">
        <v>15.977467714054189</v>
      </c>
      <c r="C123" s="1">
        <v>2.2532285945811026E-2</v>
      </c>
      <c r="E123" s="1">
        <v>48.42931937172775</v>
      </c>
      <c r="F123" s="1">
        <v>16</v>
      </c>
    </row>
    <row r="124" spans="1:6" x14ac:dyDescent="0.2">
      <c r="A124" s="1">
        <v>94</v>
      </c>
      <c r="B124" s="1">
        <v>15.977467714054189</v>
      </c>
      <c r="C124" s="1">
        <v>2.2532285945811026E-2</v>
      </c>
      <c r="E124" s="1">
        <v>48.952879581151834</v>
      </c>
      <c r="F124" s="1">
        <v>16</v>
      </c>
    </row>
    <row r="125" spans="1:6" x14ac:dyDescent="0.2">
      <c r="A125" s="1">
        <v>95</v>
      </c>
      <c r="B125" s="1">
        <v>16.016953152283726</v>
      </c>
      <c r="C125" s="1">
        <v>-1.695315228372607E-2</v>
      </c>
      <c r="E125" s="1">
        <v>49.476439790575917</v>
      </c>
      <c r="F125" s="1">
        <v>16</v>
      </c>
    </row>
    <row r="126" spans="1:6" x14ac:dyDescent="0.2">
      <c r="A126" s="1">
        <v>96</v>
      </c>
      <c r="B126" s="1">
        <v>16.016953152283726</v>
      </c>
      <c r="C126" s="1">
        <v>-1.695315228372607E-2</v>
      </c>
      <c r="E126" s="1">
        <v>50</v>
      </c>
      <c r="F126" s="1">
        <v>16</v>
      </c>
    </row>
    <row r="127" spans="1:6" x14ac:dyDescent="0.2">
      <c r="A127" s="1">
        <v>97</v>
      </c>
      <c r="B127" s="1">
        <v>16.549810986900667</v>
      </c>
      <c r="C127" s="1">
        <v>-0.54981098690066688</v>
      </c>
      <c r="E127" s="1">
        <v>50.52356020942409</v>
      </c>
      <c r="F127" s="1">
        <v>16</v>
      </c>
    </row>
    <row r="128" spans="1:6" x14ac:dyDescent="0.2">
      <c r="A128" s="1">
        <v>98</v>
      </c>
      <c r="B128" s="1">
        <v>16.456552033138021</v>
      </c>
      <c r="C128" s="1">
        <v>-0.45655203313802062</v>
      </c>
      <c r="E128" s="1">
        <v>51.047120418848174</v>
      </c>
      <c r="F128" s="1">
        <v>16</v>
      </c>
    </row>
    <row r="129" spans="1:6" x14ac:dyDescent="0.2">
      <c r="A129" s="1">
        <v>99</v>
      </c>
      <c r="B129" s="1">
        <v>16.190637068971878</v>
      </c>
      <c r="C129" s="1">
        <v>-0.19063706897187771</v>
      </c>
      <c r="E129" s="1">
        <v>51.570680628272257</v>
      </c>
      <c r="F129" s="1">
        <v>16</v>
      </c>
    </row>
    <row r="130" spans="1:6" x14ac:dyDescent="0.2">
      <c r="A130" s="1">
        <v>100</v>
      </c>
      <c r="B130" s="1">
        <v>15.977467714054189</v>
      </c>
      <c r="C130" s="1">
        <v>2.2532285945811026E-2</v>
      </c>
      <c r="E130" s="1">
        <v>52.09424083769634</v>
      </c>
      <c r="F130" s="1">
        <v>16</v>
      </c>
    </row>
    <row r="131" spans="1:6" x14ac:dyDescent="0.2">
      <c r="A131" s="1">
        <v>101</v>
      </c>
      <c r="B131" s="1">
        <v>15.711552749888048</v>
      </c>
      <c r="C131" s="1">
        <v>0.28844725011195216</v>
      </c>
      <c r="E131" s="1">
        <v>52.617801047120423</v>
      </c>
      <c r="F131" s="1">
        <v>16</v>
      </c>
    </row>
    <row r="132" spans="1:6" x14ac:dyDescent="0.2">
      <c r="A132" s="1">
        <v>102</v>
      </c>
      <c r="B132" s="1">
        <v>16.349005002071799</v>
      </c>
      <c r="C132" s="1">
        <v>-0.34900500207179874</v>
      </c>
      <c r="E132" s="1">
        <v>53.141361256544506</v>
      </c>
      <c r="F132" s="1">
        <v>16</v>
      </c>
    </row>
    <row r="133" spans="1:6" x14ac:dyDescent="0.2">
      <c r="A133" s="1">
        <v>103</v>
      </c>
      <c r="B133" s="1">
        <v>16.101556472004656</v>
      </c>
      <c r="C133" s="1">
        <v>-0.10155647200465623</v>
      </c>
      <c r="E133" s="1">
        <v>53.66492146596859</v>
      </c>
      <c r="F133" s="1">
        <v>16</v>
      </c>
    </row>
    <row r="134" spans="1:6" x14ac:dyDescent="0.2">
      <c r="A134" s="1">
        <v>104</v>
      </c>
      <c r="B134" s="1">
        <v>15.871964794545194</v>
      </c>
      <c r="C134" s="1">
        <v>0.12803520545480573</v>
      </c>
      <c r="E134" s="1">
        <v>54.188481675392673</v>
      </c>
      <c r="F134" s="1">
        <v>16</v>
      </c>
    </row>
    <row r="135" spans="1:6" x14ac:dyDescent="0.2">
      <c r="A135" s="1">
        <v>105</v>
      </c>
      <c r="B135" s="1">
        <v>15.764417763478972</v>
      </c>
      <c r="C135" s="1">
        <v>0.23558223652102761</v>
      </c>
      <c r="E135" s="1">
        <v>54.712041884816756</v>
      </c>
      <c r="F135" s="1">
        <v>16</v>
      </c>
    </row>
    <row r="136" spans="1:6" x14ac:dyDescent="0.2">
      <c r="A136" s="1">
        <v>106</v>
      </c>
      <c r="B136" s="1">
        <v>15.498502799312833</v>
      </c>
      <c r="C136" s="1">
        <v>0.50149720068716697</v>
      </c>
      <c r="E136" s="1">
        <v>55.235602094240839</v>
      </c>
      <c r="F136" s="1">
        <v>16</v>
      </c>
    </row>
    <row r="137" spans="1:6" x14ac:dyDescent="0.2">
      <c r="A137" s="1">
        <v>107</v>
      </c>
      <c r="B137" s="1">
        <v>15.11507639969483</v>
      </c>
      <c r="C137" s="1">
        <v>0.8849236003051697</v>
      </c>
      <c r="E137" s="1">
        <v>55.759162303664922</v>
      </c>
      <c r="F137" s="1">
        <v>16</v>
      </c>
    </row>
    <row r="138" spans="1:6" x14ac:dyDescent="0.2">
      <c r="A138" s="1">
        <v>108</v>
      </c>
      <c r="B138" s="1">
        <v>15.620547445706071</v>
      </c>
      <c r="C138" s="1">
        <v>0.37945255429392866</v>
      </c>
      <c r="E138" s="1">
        <v>56.282722513089006</v>
      </c>
      <c r="F138" s="1">
        <v>16</v>
      </c>
    </row>
    <row r="139" spans="1:6" x14ac:dyDescent="0.2">
      <c r="A139" s="1">
        <v>109</v>
      </c>
      <c r="B139" s="1">
        <v>15.633436618984755</v>
      </c>
      <c r="C139" s="1">
        <v>0.36656338101524533</v>
      </c>
      <c r="E139" s="1">
        <v>56.806282722513089</v>
      </c>
      <c r="F139" s="1">
        <v>16</v>
      </c>
    </row>
    <row r="140" spans="1:6" x14ac:dyDescent="0.2">
      <c r="A140" s="1">
        <v>110</v>
      </c>
      <c r="B140" s="1">
        <v>15.633436618984755</v>
      </c>
      <c r="C140" s="1">
        <v>0.36656338101524533</v>
      </c>
      <c r="E140" s="1">
        <v>57.329842931937179</v>
      </c>
      <c r="F140" s="1">
        <v>16</v>
      </c>
    </row>
    <row r="141" spans="1:6" x14ac:dyDescent="0.2">
      <c r="A141" s="1">
        <v>111</v>
      </c>
      <c r="B141" s="1">
        <v>16.13595505149658</v>
      </c>
      <c r="C141" s="1">
        <v>-0.13595505149658038</v>
      </c>
      <c r="E141" s="1">
        <v>57.853403141361262</v>
      </c>
      <c r="F141" s="1">
        <v>16</v>
      </c>
    </row>
    <row r="142" spans="1:6" x14ac:dyDescent="0.2">
      <c r="A142" s="1">
        <v>112</v>
      </c>
      <c r="B142" s="1">
        <v>15.298724720768623</v>
      </c>
      <c r="C142" s="1">
        <v>0.70127527923137656</v>
      </c>
      <c r="E142" s="1">
        <v>58.376963350785346</v>
      </c>
      <c r="F142" s="1">
        <v>16</v>
      </c>
    </row>
    <row r="143" spans="1:6" x14ac:dyDescent="0.2">
      <c r="A143" s="1">
        <v>113</v>
      </c>
      <c r="B143" s="1">
        <v>15.377576192885224</v>
      </c>
      <c r="C143" s="1">
        <v>0.1224238071147763</v>
      </c>
      <c r="E143" s="1">
        <v>58.900523560209429</v>
      </c>
      <c r="F143" s="1">
        <v>16</v>
      </c>
    </row>
    <row r="144" spans="1:6" x14ac:dyDescent="0.2">
      <c r="A144" s="1">
        <v>114</v>
      </c>
      <c r="B144" s="1">
        <v>15.61759483220666</v>
      </c>
      <c r="C144" s="1">
        <v>-0.11759483220665956</v>
      </c>
      <c r="E144" s="1">
        <v>59.424083769633512</v>
      </c>
      <c r="F144" s="1">
        <v>16</v>
      </c>
    </row>
    <row r="145" spans="1:6" x14ac:dyDescent="0.2">
      <c r="A145" s="1">
        <v>115</v>
      </c>
      <c r="B145" s="1">
        <v>14.887911532544921</v>
      </c>
      <c r="C145" s="1">
        <v>0.61208846745507905</v>
      </c>
      <c r="E145" s="1">
        <v>59.947643979057595</v>
      </c>
      <c r="F145" s="1">
        <v>16</v>
      </c>
    </row>
    <row r="146" spans="1:6" x14ac:dyDescent="0.2">
      <c r="A146" s="1">
        <v>116</v>
      </c>
      <c r="B146" s="1">
        <v>14.978217872808157</v>
      </c>
      <c r="C146" s="1">
        <v>0.5217821271918428</v>
      </c>
      <c r="E146" s="1">
        <v>60.471204188481678</v>
      </c>
      <c r="F146" s="1">
        <v>16</v>
      </c>
    </row>
    <row r="147" spans="1:6" x14ac:dyDescent="0.2">
      <c r="A147" s="1">
        <v>117</v>
      </c>
      <c r="B147" s="1">
        <v>15.153826496711062</v>
      </c>
      <c r="C147" s="1">
        <v>0.34617350328893792</v>
      </c>
      <c r="E147" s="1">
        <v>60.994764397905762</v>
      </c>
      <c r="F147" s="1">
        <v>16.5</v>
      </c>
    </row>
    <row r="148" spans="1:6" x14ac:dyDescent="0.2">
      <c r="A148" s="1">
        <v>118</v>
      </c>
      <c r="B148" s="1">
        <v>15.419741460877203</v>
      </c>
      <c r="C148" s="1">
        <v>8.025853912279679E-2</v>
      </c>
      <c r="E148" s="1">
        <v>61.518324607329845</v>
      </c>
      <c r="F148" s="1">
        <v>16.5</v>
      </c>
    </row>
    <row r="149" spans="1:6" x14ac:dyDescent="0.2">
      <c r="A149" s="1">
        <v>119</v>
      </c>
      <c r="B149" s="1">
        <v>15.685656425043343</v>
      </c>
      <c r="C149" s="1">
        <v>-0.18565642504334257</v>
      </c>
      <c r="E149" s="1">
        <v>62.041884816753928</v>
      </c>
      <c r="F149" s="1">
        <v>16.5</v>
      </c>
    </row>
    <row r="150" spans="1:6" x14ac:dyDescent="0.2">
      <c r="A150" s="1">
        <v>120</v>
      </c>
      <c r="B150" s="1">
        <v>15.951571389209484</v>
      </c>
      <c r="C150" s="1">
        <v>-0.4515713892094837</v>
      </c>
      <c r="E150" s="1">
        <v>62.565445026178011</v>
      </c>
      <c r="F150" s="1">
        <v>16.5</v>
      </c>
    </row>
    <row r="151" spans="1:6" x14ac:dyDescent="0.2">
      <c r="A151" s="1">
        <v>121</v>
      </c>
      <c r="B151" s="1">
        <v>15.419741460877203</v>
      </c>
      <c r="C151" s="1">
        <v>8.025853912279679E-2</v>
      </c>
      <c r="E151" s="1">
        <v>63.089005235602095</v>
      </c>
      <c r="F151" s="1">
        <v>16.5</v>
      </c>
    </row>
    <row r="152" spans="1:6" x14ac:dyDescent="0.2">
      <c r="A152" s="1">
        <v>122</v>
      </c>
      <c r="B152" s="1">
        <v>15.244132836974297</v>
      </c>
      <c r="C152" s="1">
        <v>0.25586716302570345</v>
      </c>
      <c r="E152" s="1">
        <v>63.612565445026178</v>
      </c>
      <c r="F152" s="1">
        <v>16.5</v>
      </c>
    </row>
    <row r="153" spans="1:6" x14ac:dyDescent="0.2">
      <c r="A153" s="1">
        <v>123</v>
      </c>
      <c r="B153" s="1">
        <v>15.646906328027113</v>
      </c>
      <c r="C153" s="1">
        <v>-0.14690632802711256</v>
      </c>
      <c r="E153" s="1">
        <v>64.136125654450268</v>
      </c>
      <c r="F153" s="1">
        <v>16.5</v>
      </c>
    </row>
    <row r="154" spans="1:6" x14ac:dyDescent="0.2">
      <c r="A154" s="1">
        <v>124</v>
      </c>
      <c r="B154" s="1">
        <v>15.11507639969483</v>
      </c>
      <c r="C154" s="1">
        <v>0.3849236003051697</v>
      </c>
      <c r="E154" s="1">
        <v>64.659685863874344</v>
      </c>
      <c r="F154" s="1">
        <v>16.5</v>
      </c>
    </row>
    <row r="155" spans="1:6" x14ac:dyDescent="0.2">
      <c r="A155" s="1">
        <v>125</v>
      </c>
      <c r="B155" s="1">
        <v>15.774104198302521</v>
      </c>
      <c r="C155" s="1">
        <v>-0.27410419830252053</v>
      </c>
      <c r="E155" s="1">
        <v>65.183246073298434</v>
      </c>
      <c r="F155" s="1">
        <v>16.5</v>
      </c>
    </row>
    <row r="156" spans="1:6" x14ac:dyDescent="0.2">
      <c r="A156" s="1">
        <v>126</v>
      </c>
      <c r="B156" s="1">
        <v>15.774104198302521</v>
      </c>
      <c r="C156" s="1">
        <v>-0.27410419830252053</v>
      </c>
      <c r="E156" s="1">
        <v>65.706806282722511</v>
      </c>
      <c r="F156" s="1">
        <v>16.5</v>
      </c>
    </row>
    <row r="157" spans="1:6" x14ac:dyDescent="0.2">
      <c r="A157" s="1">
        <v>127</v>
      </c>
      <c r="B157" s="1">
        <v>15.979024318025878</v>
      </c>
      <c r="C157" s="1">
        <v>-0.47902431802587842</v>
      </c>
      <c r="E157" s="1">
        <v>66.230366492146601</v>
      </c>
      <c r="F157" s="1">
        <v>16.5</v>
      </c>
    </row>
    <row r="158" spans="1:6" x14ac:dyDescent="0.2">
      <c r="A158" s="1">
        <v>128</v>
      </c>
      <c r="B158" s="1">
        <v>15.774104198302521</v>
      </c>
      <c r="C158" s="1">
        <v>-0.27410419830252053</v>
      </c>
      <c r="E158" s="1">
        <v>66.753926701570677</v>
      </c>
      <c r="F158" s="1">
        <v>16.5</v>
      </c>
    </row>
    <row r="159" spans="1:6" x14ac:dyDescent="0.2">
      <c r="A159" s="1">
        <v>129</v>
      </c>
      <c r="B159" s="1">
        <v>16.373995719471484</v>
      </c>
      <c r="C159" s="1">
        <v>-0.87399571947148402</v>
      </c>
      <c r="E159" s="1">
        <v>67.277486910994767</v>
      </c>
      <c r="F159" s="1">
        <v>16.5</v>
      </c>
    </row>
    <row r="160" spans="1:6" x14ac:dyDescent="0.2">
      <c r="A160" s="1">
        <v>130</v>
      </c>
      <c r="B160" s="1">
        <v>15.842165791139204</v>
      </c>
      <c r="C160" s="1">
        <v>-0.34216579113920353</v>
      </c>
      <c r="E160" s="1">
        <v>67.801047120418858</v>
      </c>
      <c r="F160" s="1">
        <v>16.5</v>
      </c>
    </row>
    <row r="161" spans="1:6" x14ac:dyDescent="0.2">
      <c r="A161" s="1">
        <v>131</v>
      </c>
      <c r="B161" s="1">
        <v>15.774104198302521</v>
      </c>
      <c r="C161" s="1">
        <v>-0.27410419830252053</v>
      </c>
      <c r="E161" s="1">
        <v>68.324607329842934</v>
      </c>
      <c r="F161" s="1">
        <v>16.5</v>
      </c>
    </row>
    <row r="162" spans="1:6" x14ac:dyDescent="0.2">
      <c r="A162" s="1">
        <v>132</v>
      </c>
      <c r="B162" s="1">
        <v>16.108080755305345</v>
      </c>
      <c r="C162" s="1">
        <v>-0.60808075530534467</v>
      </c>
      <c r="E162" s="1">
        <v>68.848167539267024</v>
      </c>
      <c r="F162" s="1">
        <v>16.5</v>
      </c>
    </row>
    <row r="163" spans="1:6" x14ac:dyDescent="0.2">
      <c r="A163" s="1">
        <v>133</v>
      </c>
      <c r="B163" s="1">
        <v>15.977467714054189</v>
      </c>
      <c r="C163" s="1">
        <v>-0.47746771405418897</v>
      </c>
      <c r="E163" s="1">
        <v>69.3717277486911</v>
      </c>
      <c r="F163" s="1">
        <v>16.5</v>
      </c>
    </row>
    <row r="164" spans="1:6" x14ac:dyDescent="0.2">
      <c r="A164" s="1">
        <v>134</v>
      </c>
      <c r="B164" s="1">
        <v>15.711552749888048</v>
      </c>
      <c r="C164" s="1">
        <v>-0.21155274988804784</v>
      </c>
      <c r="E164" s="1">
        <v>69.89528795811519</v>
      </c>
      <c r="F164" s="1">
        <v>16.5</v>
      </c>
    </row>
    <row r="165" spans="1:6" x14ac:dyDescent="0.2">
      <c r="A165" s="1">
        <v>135</v>
      </c>
      <c r="B165" s="1">
        <v>16.016953152283726</v>
      </c>
      <c r="C165" s="1">
        <v>-0.51695315228372607</v>
      </c>
      <c r="E165" s="1">
        <v>70.418848167539267</v>
      </c>
      <c r="F165" s="1">
        <v>16.5</v>
      </c>
    </row>
    <row r="166" spans="1:6" x14ac:dyDescent="0.2">
      <c r="A166" s="1">
        <v>136</v>
      </c>
      <c r="B166" s="1">
        <v>15.711552749888048</v>
      </c>
      <c r="C166" s="1">
        <v>-0.21155274988804784</v>
      </c>
      <c r="E166" s="1">
        <v>70.942408376963357</v>
      </c>
      <c r="F166" s="1">
        <v>16.5</v>
      </c>
    </row>
    <row r="167" spans="1:6" x14ac:dyDescent="0.2">
      <c r="A167" s="1">
        <v>137</v>
      </c>
      <c r="B167" s="1">
        <v>15.977467714054189</v>
      </c>
      <c r="C167" s="1">
        <v>-0.47746771405418897</v>
      </c>
      <c r="E167" s="1">
        <v>71.465968586387433</v>
      </c>
      <c r="F167" s="1">
        <v>16.5</v>
      </c>
    </row>
    <row r="168" spans="1:6" x14ac:dyDescent="0.2">
      <c r="A168" s="1">
        <v>138</v>
      </c>
      <c r="B168" s="1">
        <v>16.085014745120411</v>
      </c>
      <c r="C168" s="1">
        <v>-0.58501474512041085</v>
      </c>
      <c r="E168" s="1">
        <v>71.989528795811523</v>
      </c>
      <c r="F168" s="1">
        <v>16.5</v>
      </c>
    </row>
    <row r="169" spans="1:6" x14ac:dyDescent="0.2">
      <c r="A169" s="1">
        <v>139</v>
      </c>
      <c r="B169" s="1">
        <v>15.498502799312833</v>
      </c>
      <c r="C169" s="1">
        <v>1.4972006871669663E-3</v>
      </c>
      <c r="E169" s="1">
        <v>72.513089005235599</v>
      </c>
      <c r="F169" s="1">
        <v>16.5</v>
      </c>
    </row>
    <row r="170" spans="1:6" x14ac:dyDescent="0.2">
      <c r="A170" s="1">
        <v>140</v>
      </c>
      <c r="B170" s="1">
        <v>15.510047801140438</v>
      </c>
      <c r="C170" s="1">
        <v>-1.0047801140437684E-2</v>
      </c>
      <c r="E170" s="1">
        <v>73.03664921465969</v>
      </c>
      <c r="F170" s="1">
        <v>16.5</v>
      </c>
    </row>
    <row r="171" spans="1:6" x14ac:dyDescent="0.2">
      <c r="A171" s="1">
        <v>141</v>
      </c>
      <c r="B171" s="1">
        <v>15.510047801140438</v>
      </c>
      <c r="C171" s="1">
        <v>-1.0047801140437684E-2</v>
      </c>
      <c r="E171" s="1">
        <v>73.560209424083766</v>
      </c>
      <c r="F171" s="1">
        <v>16.5</v>
      </c>
    </row>
    <row r="172" spans="1:6" x14ac:dyDescent="0.2">
      <c r="A172" s="1">
        <v>142</v>
      </c>
      <c r="B172" s="1">
        <v>15.510047801140438</v>
      </c>
      <c r="C172" s="1">
        <v>-1.0047801140437684E-2</v>
      </c>
      <c r="E172" s="1">
        <v>74.083769633507856</v>
      </c>
      <c r="F172" s="1">
        <v>16.5</v>
      </c>
    </row>
    <row r="173" spans="1:6" x14ac:dyDescent="0.2">
      <c r="A173" s="1">
        <v>143</v>
      </c>
      <c r="B173" s="1">
        <v>15.11507639969483</v>
      </c>
      <c r="C173" s="1">
        <v>0.3849236003051697</v>
      </c>
      <c r="E173" s="1">
        <v>74.607329842931946</v>
      </c>
      <c r="F173" s="1">
        <v>16.5</v>
      </c>
    </row>
    <row r="174" spans="1:6" x14ac:dyDescent="0.2">
      <c r="A174" s="1">
        <v>144</v>
      </c>
      <c r="B174" s="1">
        <v>15.633436618984755</v>
      </c>
      <c r="C174" s="1">
        <v>-0.13343661898475467</v>
      </c>
      <c r="E174" s="1">
        <v>75.130890052356023</v>
      </c>
      <c r="F174" s="1">
        <v>16.5</v>
      </c>
    </row>
    <row r="175" spans="1:6" x14ac:dyDescent="0.2">
      <c r="A175" s="1">
        <v>145</v>
      </c>
      <c r="B175" s="1">
        <v>15.367521654818614</v>
      </c>
      <c r="C175" s="1">
        <v>0.13247834518138646</v>
      </c>
      <c r="E175" s="1">
        <v>75.654450261780113</v>
      </c>
      <c r="F175" s="1">
        <v>16.5</v>
      </c>
    </row>
    <row r="176" spans="1:6" x14ac:dyDescent="0.2">
      <c r="A176" s="1">
        <v>146</v>
      </c>
      <c r="B176" s="1">
        <v>15.435583247655297</v>
      </c>
      <c r="C176" s="1">
        <v>6.4416752344703454E-2</v>
      </c>
      <c r="E176" s="1">
        <v>76.178010471204189</v>
      </c>
      <c r="F176" s="1">
        <v>16.5</v>
      </c>
    </row>
    <row r="177" spans="1:6" x14ac:dyDescent="0.2">
      <c r="A177" s="1">
        <v>147</v>
      </c>
      <c r="B177" s="1">
        <v>15.169668283489157</v>
      </c>
      <c r="C177" s="1">
        <v>0.33033171651084281</v>
      </c>
      <c r="E177" s="1">
        <v>76.701570680628279</v>
      </c>
      <c r="F177" s="1">
        <v>16.5</v>
      </c>
    </row>
    <row r="178" spans="1:6" x14ac:dyDescent="0.2">
      <c r="A178" s="1">
        <v>148</v>
      </c>
      <c r="B178" s="1">
        <v>15.169668283489157</v>
      </c>
      <c r="C178" s="1">
        <v>0.33033171651084281</v>
      </c>
      <c r="E178" s="1">
        <v>77.225130890052355</v>
      </c>
      <c r="F178" s="1">
        <v>16.5</v>
      </c>
    </row>
    <row r="179" spans="1:6" x14ac:dyDescent="0.2">
      <c r="A179" s="1">
        <v>149</v>
      </c>
      <c r="B179" s="1">
        <v>15.169668283489157</v>
      </c>
      <c r="C179" s="1">
        <v>0.33033171651084281</v>
      </c>
      <c r="E179" s="1">
        <v>77.748691099476446</v>
      </c>
      <c r="F179" s="1">
        <v>17</v>
      </c>
    </row>
    <row r="180" spans="1:6" x14ac:dyDescent="0.2">
      <c r="A180" s="1">
        <v>150</v>
      </c>
      <c r="B180" s="1">
        <v>15.169668283489157</v>
      </c>
      <c r="C180" s="1">
        <v>0.33033171651084281</v>
      </c>
      <c r="E180" s="1">
        <v>78.272251308900522</v>
      </c>
      <c r="F180" s="1">
        <v>17</v>
      </c>
    </row>
    <row r="181" spans="1:6" x14ac:dyDescent="0.2">
      <c r="A181" s="1">
        <v>151</v>
      </c>
      <c r="B181" s="1">
        <v>15.169668283489157</v>
      </c>
      <c r="C181" s="1">
        <v>0.33033171651084281</v>
      </c>
      <c r="E181" s="1">
        <v>78.795811518324612</v>
      </c>
      <c r="F181" s="1">
        <v>17</v>
      </c>
    </row>
    <row r="182" spans="1:6" x14ac:dyDescent="0.2">
      <c r="A182" s="1">
        <v>152</v>
      </c>
      <c r="B182" s="1">
        <v>15.169668283489157</v>
      </c>
      <c r="C182" s="1">
        <v>0.33033171651084281</v>
      </c>
      <c r="E182" s="1">
        <v>79.319371727748688</v>
      </c>
      <c r="F182" s="1">
        <v>17</v>
      </c>
    </row>
    <row r="183" spans="1:6" x14ac:dyDescent="0.2">
      <c r="A183" s="1">
        <v>153</v>
      </c>
      <c r="B183" s="1">
        <v>15.169668283489157</v>
      </c>
      <c r="C183" s="1">
        <v>0.33033171651084281</v>
      </c>
      <c r="E183" s="1">
        <v>79.842931937172779</v>
      </c>
      <c r="F183" s="1">
        <v>17</v>
      </c>
    </row>
    <row r="184" spans="1:6" x14ac:dyDescent="0.2">
      <c r="A184" s="1">
        <v>154</v>
      </c>
      <c r="B184" s="1">
        <v>15.633436618984755</v>
      </c>
      <c r="C184" s="1">
        <v>-0.13343661898475467</v>
      </c>
      <c r="E184" s="1">
        <v>80.366492146596855</v>
      </c>
      <c r="F184" s="1">
        <v>17</v>
      </c>
    </row>
    <row r="185" spans="1:6" x14ac:dyDescent="0.2">
      <c r="A185" s="1">
        <v>155</v>
      </c>
      <c r="B185" s="1">
        <v>14.79892129419253</v>
      </c>
      <c r="C185" s="1">
        <v>0.20107870580747012</v>
      </c>
      <c r="E185" s="1">
        <v>80.890052356020945</v>
      </c>
      <c r="F185" s="1">
        <v>17</v>
      </c>
    </row>
    <row r="186" spans="1:6" x14ac:dyDescent="0.2">
      <c r="A186" s="1">
        <v>156</v>
      </c>
      <c r="B186" s="1">
        <v>14.79892129419253</v>
      </c>
      <c r="C186" s="1">
        <v>0.20107870580747012</v>
      </c>
      <c r="E186" s="1">
        <v>81.413612565445035</v>
      </c>
      <c r="F186" s="1">
        <v>17</v>
      </c>
    </row>
    <row r="187" spans="1:6" x14ac:dyDescent="0.2">
      <c r="A187" s="1">
        <v>157</v>
      </c>
      <c r="B187" s="1">
        <v>15.582496312608582</v>
      </c>
      <c r="C187" s="1">
        <v>-0.58249631260858159</v>
      </c>
      <c r="E187" s="1">
        <v>81.937172774869111</v>
      </c>
      <c r="F187" s="1">
        <v>17</v>
      </c>
    </row>
    <row r="188" spans="1:6" x14ac:dyDescent="0.2">
      <c r="A188" s="1">
        <v>158</v>
      </c>
      <c r="B188" s="1">
        <v>15.582496312608582</v>
      </c>
      <c r="C188" s="1">
        <v>-0.58249631260858159</v>
      </c>
      <c r="E188" s="1">
        <v>82.460732984293202</v>
      </c>
      <c r="F188" s="1">
        <v>17</v>
      </c>
    </row>
    <row r="189" spans="1:6" x14ac:dyDescent="0.2">
      <c r="A189" s="1">
        <v>159</v>
      </c>
      <c r="B189" s="1">
        <v>15.419741460877203</v>
      </c>
      <c r="C189" s="1">
        <v>-0.41974146087720321</v>
      </c>
      <c r="E189" s="1">
        <v>82.984293193717278</v>
      </c>
      <c r="F189" s="1">
        <v>17</v>
      </c>
    </row>
    <row r="190" spans="1:6" x14ac:dyDescent="0.2">
      <c r="A190" s="1">
        <v>160</v>
      </c>
      <c r="B190" s="1">
        <v>15.300649427983375</v>
      </c>
      <c r="C190" s="1">
        <v>-0.30064942798337491</v>
      </c>
      <c r="E190" s="1">
        <v>83.507853403141368</v>
      </c>
      <c r="F190" s="1">
        <v>17</v>
      </c>
    </row>
    <row r="191" spans="1:6" x14ac:dyDescent="0.2">
      <c r="A191" s="1">
        <v>161</v>
      </c>
      <c r="B191" s="1">
        <v>15.11507639969483</v>
      </c>
      <c r="C191" s="1">
        <v>-0.1150763996948303</v>
      </c>
      <c r="E191" s="1">
        <v>84.031413612565444</v>
      </c>
      <c r="F191" s="1">
        <v>17</v>
      </c>
    </row>
    <row r="192" spans="1:6" x14ac:dyDescent="0.2">
      <c r="A192" s="1">
        <v>162</v>
      </c>
      <c r="B192" s="1">
        <v>14.787376292364925</v>
      </c>
      <c r="C192" s="1">
        <v>0.21262370763507477</v>
      </c>
      <c r="E192" s="1">
        <v>84.554973821989535</v>
      </c>
      <c r="F192" s="1">
        <v>17</v>
      </c>
    </row>
    <row r="193" spans="1:6" x14ac:dyDescent="0.2">
      <c r="A193" s="1">
        <v>163</v>
      </c>
      <c r="B193" s="1">
        <v>15.251144627860523</v>
      </c>
      <c r="C193" s="1">
        <v>-0.25114462786052272</v>
      </c>
      <c r="E193" s="1">
        <v>85.078534031413611</v>
      </c>
      <c r="F193" s="1">
        <v>17</v>
      </c>
    </row>
    <row r="194" spans="1:6" x14ac:dyDescent="0.2">
      <c r="A194" s="1">
        <v>164</v>
      </c>
      <c r="B194" s="1">
        <v>14.787376292364925</v>
      </c>
      <c r="C194" s="1">
        <v>0.21262370763507477</v>
      </c>
      <c r="E194" s="1">
        <v>85.602094240837701</v>
      </c>
      <c r="F194" s="1">
        <v>17</v>
      </c>
    </row>
    <row r="195" spans="1:6" x14ac:dyDescent="0.2">
      <c r="A195" s="1">
        <v>165</v>
      </c>
      <c r="B195" s="1">
        <v>14.787376292364925</v>
      </c>
      <c r="C195" s="1">
        <v>0.21262370763507477</v>
      </c>
      <c r="E195" s="1">
        <v>86.125654450261777</v>
      </c>
      <c r="F195" s="1">
        <v>17</v>
      </c>
    </row>
    <row r="196" spans="1:6" x14ac:dyDescent="0.2">
      <c r="A196" s="1">
        <v>166</v>
      </c>
      <c r="B196" s="1">
        <v>15.633436618984755</v>
      </c>
      <c r="C196" s="1">
        <v>-0.63343661898475467</v>
      </c>
      <c r="E196" s="1">
        <v>86.649214659685867</v>
      </c>
      <c r="F196" s="1">
        <v>17</v>
      </c>
    </row>
    <row r="197" spans="1:6" x14ac:dyDescent="0.2">
      <c r="A197" s="1">
        <v>167</v>
      </c>
      <c r="B197" s="1">
        <v>15.633436618984755</v>
      </c>
      <c r="C197" s="1">
        <v>-0.63343661898475467</v>
      </c>
      <c r="E197" s="1">
        <v>87.172774869109944</v>
      </c>
      <c r="F197" s="1">
        <v>17</v>
      </c>
    </row>
    <row r="198" spans="1:6" x14ac:dyDescent="0.2">
      <c r="A198" s="1">
        <v>168</v>
      </c>
      <c r="B198" s="1">
        <v>15.169668283489157</v>
      </c>
      <c r="C198" s="1">
        <v>-0.16966828348915719</v>
      </c>
      <c r="E198" s="1">
        <v>87.696335078534034</v>
      </c>
      <c r="F198" s="1">
        <v>17</v>
      </c>
    </row>
    <row r="199" spans="1:6" x14ac:dyDescent="0.2">
      <c r="A199" s="1">
        <v>169</v>
      </c>
      <c r="B199" s="1">
        <v>15.633436618984755</v>
      </c>
      <c r="C199" s="1">
        <v>-0.63343661898475467</v>
      </c>
      <c r="E199" s="1">
        <v>88.219895287958124</v>
      </c>
      <c r="F199" s="1">
        <v>17</v>
      </c>
    </row>
    <row r="200" spans="1:6" x14ac:dyDescent="0.2">
      <c r="A200" s="1">
        <v>170</v>
      </c>
      <c r="B200" s="1">
        <v>15.169668283489157</v>
      </c>
      <c r="C200" s="1">
        <v>-0.16966828348915719</v>
      </c>
      <c r="E200" s="1">
        <v>88.7434554973822</v>
      </c>
      <c r="F200" s="1">
        <v>17</v>
      </c>
    </row>
    <row r="201" spans="1:6" x14ac:dyDescent="0.2">
      <c r="A201" s="1">
        <v>171</v>
      </c>
      <c r="B201" s="1">
        <v>15.169668283489157</v>
      </c>
      <c r="C201" s="1">
        <v>-0.16966828348915719</v>
      </c>
      <c r="E201" s="1">
        <v>89.267015706806291</v>
      </c>
      <c r="F201" s="1">
        <v>17</v>
      </c>
    </row>
    <row r="202" spans="1:6" x14ac:dyDescent="0.2">
      <c r="A202" s="1">
        <v>172</v>
      </c>
      <c r="B202" s="1">
        <v>15.582496312608582</v>
      </c>
      <c r="C202" s="1">
        <v>-0.58249631260858159</v>
      </c>
      <c r="E202" s="1">
        <v>89.790575916230367</v>
      </c>
      <c r="F202" s="1">
        <v>17</v>
      </c>
    </row>
    <row r="203" spans="1:6" x14ac:dyDescent="0.2">
      <c r="A203" s="1">
        <v>173</v>
      </c>
      <c r="B203" s="1">
        <v>15.464194578435738</v>
      </c>
      <c r="C203" s="1">
        <v>-0.46419457843573753</v>
      </c>
      <c r="E203" s="1">
        <v>90.314136125654457</v>
      </c>
      <c r="F203" s="1">
        <v>17</v>
      </c>
    </row>
    <row r="204" spans="1:6" x14ac:dyDescent="0.2">
      <c r="A204" s="1">
        <v>174</v>
      </c>
      <c r="B204" s="1">
        <v>14.980453850818291</v>
      </c>
      <c r="C204" s="1">
        <v>1.9546149181708827E-2</v>
      </c>
      <c r="E204" s="1">
        <v>90.837696335078533</v>
      </c>
      <c r="F204" s="1">
        <v>17</v>
      </c>
    </row>
    <row r="205" spans="1:6" x14ac:dyDescent="0.2">
      <c r="A205" s="1">
        <v>175</v>
      </c>
      <c r="B205" s="1">
        <v>14.79892129419253</v>
      </c>
      <c r="C205" s="1">
        <v>-0.29892129419252988</v>
      </c>
      <c r="E205" s="1">
        <v>91.361256544502623</v>
      </c>
      <c r="F205" s="1">
        <v>17</v>
      </c>
    </row>
    <row r="206" spans="1:6" x14ac:dyDescent="0.2">
      <c r="A206" s="1">
        <v>176</v>
      </c>
      <c r="B206" s="1">
        <v>14.79892129419253</v>
      </c>
      <c r="C206" s="1">
        <v>-0.29892129419252988</v>
      </c>
      <c r="E206" s="1">
        <v>91.8848167539267</v>
      </c>
      <c r="F206" s="1">
        <v>17</v>
      </c>
    </row>
    <row r="207" spans="1:6" x14ac:dyDescent="0.2">
      <c r="A207" s="1">
        <v>177</v>
      </c>
      <c r="B207" s="1">
        <v>14.79892129419253</v>
      </c>
      <c r="C207" s="1">
        <v>-0.29892129419252988</v>
      </c>
      <c r="E207" s="1">
        <v>92.40837696335079</v>
      </c>
      <c r="F207" s="1">
        <v>17</v>
      </c>
    </row>
    <row r="208" spans="1:6" x14ac:dyDescent="0.2">
      <c r="A208" s="1">
        <v>178</v>
      </c>
      <c r="B208" s="1">
        <v>15.11507639969483</v>
      </c>
      <c r="C208" s="1">
        <v>-0.6150763996948303</v>
      </c>
      <c r="E208" s="1">
        <v>92.931937172774866</v>
      </c>
      <c r="F208" s="1">
        <v>17</v>
      </c>
    </row>
    <row r="209" spans="1:6" x14ac:dyDescent="0.2">
      <c r="A209" s="1">
        <v>179</v>
      </c>
      <c r="B209" s="1">
        <v>13.735261437527969</v>
      </c>
      <c r="C209" s="1">
        <v>0.76473856247203109</v>
      </c>
      <c r="E209" s="1">
        <v>93.455497382198956</v>
      </c>
      <c r="F209" s="1">
        <v>17</v>
      </c>
    </row>
    <row r="210" spans="1:6" x14ac:dyDescent="0.2">
      <c r="A210" s="1">
        <v>180</v>
      </c>
      <c r="B210" s="1">
        <v>14.787376292364925</v>
      </c>
      <c r="C210" s="1">
        <v>-0.28737629236492523</v>
      </c>
      <c r="E210" s="1">
        <v>93.979057591623032</v>
      </c>
      <c r="F210" s="1">
        <v>17</v>
      </c>
    </row>
    <row r="211" spans="1:6" x14ac:dyDescent="0.2">
      <c r="A211" s="1">
        <v>181</v>
      </c>
      <c r="B211" s="1">
        <v>15.064836258358671</v>
      </c>
      <c r="C211" s="1">
        <v>-0.56483625835867102</v>
      </c>
      <c r="E211" s="1">
        <v>94.502617801047123</v>
      </c>
      <c r="F211" s="1">
        <v>17</v>
      </c>
    </row>
    <row r="212" spans="1:6" x14ac:dyDescent="0.2">
      <c r="A212" s="1">
        <v>182</v>
      </c>
      <c r="B212" s="1">
        <v>15.248519755605757</v>
      </c>
      <c r="C212" s="1">
        <v>-0.74851975560575745</v>
      </c>
      <c r="E212" s="1">
        <v>95.026178010471213</v>
      </c>
      <c r="F212" s="1">
        <v>17.5</v>
      </c>
    </row>
    <row r="213" spans="1:6" x14ac:dyDescent="0.2">
      <c r="A213" s="1">
        <v>183</v>
      </c>
      <c r="B213" s="1">
        <v>15.582496312608582</v>
      </c>
      <c r="C213" s="1">
        <v>-1.0824963126085816</v>
      </c>
      <c r="E213" s="1">
        <v>95.549738219895289</v>
      </c>
      <c r="F213" s="1">
        <v>17.5</v>
      </c>
    </row>
    <row r="214" spans="1:6" x14ac:dyDescent="0.2">
      <c r="A214" s="1">
        <v>184</v>
      </c>
      <c r="B214" s="1">
        <v>14.385393100033093</v>
      </c>
      <c r="C214" s="1">
        <v>-0.38539310003309346</v>
      </c>
      <c r="E214" s="1">
        <v>96.073298429319379</v>
      </c>
      <c r="F214" s="1">
        <v>17.5</v>
      </c>
    </row>
    <row r="215" spans="1:6" x14ac:dyDescent="0.2">
      <c r="A215" s="1">
        <v>185</v>
      </c>
      <c r="B215" s="1">
        <v>14.985229663694382</v>
      </c>
      <c r="C215" s="1">
        <v>-0.98522966369438159</v>
      </c>
      <c r="E215" s="1">
        <v>96.596858638743456</v>
      </c>
      <c r="F215" s="1">
        <v>17.5</v>
      </c>
    </row>
    <row r="216" spans="1:6" x14ac:dyDescent="0.2">
      <c r="A216" s="1">
        <v>186</v>
      </c>
      <c r="B216" s="1">
        <v>14.985229663694382</v>
      </c>
      <c r="C216" s="1">
        <v>-0.98522966369438159</v>
      </c>
      <c r="E216" s="1">
        <v>97.120418848167546</v>
      </c>
      <c r="F216" s="1">
        <v>17.5</v>
      </c>
    </row>
    <row r="217" spans="1:6" x14ac:dyDescent="0.2">
      <c r="A217" s="1">
        <v>187</v>
      </c>
      <c r="B217" s="1">
        <v>14.730859701355847</v>
      </c>
      <c r="C217" s="1">
        <v>-1.2308597013558469</v>
      </c>
      <c r="E217" s="1">
        <v>97.643979057591622</v>
      </c>
      <c r="F217" s="1">
        <v>17.5</v>
      </c>
    </row>
    <row r="218" spans="1:6" x14ac:dyDescent="0.2">
      <c r="A218" s="1">
        <v>188</v>
      </c>
      <c r="B218" s="1">
        <v>14.533006330026389</v>
      </c>
      <c r="C218" s="1">
        <v>-1.0330063300263888</v>
      </c>
      <c r="E218" s="1">
        <v>98.167539267015712</v>
      </c>
      <c r="F218" s="1">
        <v>17.5</v>
      </c>
    </row>
    <row r="219" spans="1:6" x14ac:dyDescent="0.2">
      <c r="A219" s="1">
        <v>189</v>
      </c>
      <c r="B219" s="1">
        <v>14.533006330026389</v>
      </c>
      <c r="C219" s="1">
        <v>-1.0330063300263888</v>
      </c>
      <c r="E219" s="1">
        <v>98.691099476439788</v>
      </c>
      <c r="F219" s="1">
        <v>17.5</v>
      </c>
    </row>
    <row r="220" spans="1:6" x14ac:dyDescent="0.2">
      <c r="A220" s="1">
        <v>190</v>
      </c>
      <c r="B220" s="1">
        <v>14.996774665521986</v>
      </c>
      <c r="C220" s="1">
        <v>-1.9967746655219862</v>
      </c>
      <c r="E220" s="1">
        <v>99.214659685863879</v>
      </c>
      <c r="F220" s="1">
        <v>17.5</v>
      </c>
    </row>
    <row r="221" spans="1:6" ht="17" thickBot="1" x14ac:dyDescent="0.25">
      <c r="A221" s="2">
        <v>191</v>
      </c>
      <c r="B221" s="2">
        <v>14.978217872808157</v>
      </c>
      <c r="C221" s="2">
        <v>-2.4782178728081572</v>
      </c>
      <c r="E221" s="2">
        <v>99.738219895287955</v>
      </c>
      <c r="F221" s="2">
        <v>18</v>
      </c>
    </row>
  </sheetData>
  <conditionalFormatting sqref="E17:E24">
    <cfRule type="cellIs" dxfId="0" priority="1" operator="greaterThan">
      <formula>0.05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2"/>
  <sheetViews>
    <sheetView tabSelected="1" workbookViewId="0">
      <selection activeCell="AE9" sqref="AE9"/>
    </sheetView>
  </sheetViews>
  <sheetFormatPr baseColWidth="10" defaultRowHeight="16" x14ac:dyDescent="0.2"/>
  <cols>
    <col min="1" max="1" width="25.83203125" bestFit="1" customWidth="1"/>
    <col min="3" max="3" width="29.83203125" bestFit="1" customWidth="1"/>
    <col min="7" max="7" width="28.1640625" customWidth="1"/>
    <col min="8" max="8" width="32.33203125" customWidth="1"/>
    <col min="12" max="12" width="21.83203125" customWidth="1"/>
    <col min="13" max="13" width="29.5" bestFit="1" customWidth="1"/>
    <col min="14" max="17" width="29.5" customWidth="1"/>
    <col min="19" max="19" width="20.1640625" customWidth="1"/>
    <col min="20" max="20" width="18.6640625" customWidth="1"/>
    <col min="26" max="26" width="21.83203125" bestFit="1" customWidth="1"/>
    <col min="27" max="28" width="21.83203125" customWidth="1"/>
  </cols>
  <sheetData>
    <row r="1" spans="1:31" s="8" customFormat="1" x14ac:dyDescent="0.2">
      <c r="A1" s="8" t="s">
        <v>1</v>
      </c>
      <c r="B1" s="8" t="s">
        <v>3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14</v>
      </c>
      <c r="H1" s="8" t="s">
        <v>7</v>
      </c>
      <c r="I1" s="8" t="s">
        <v>302</v>
      </c>
      <c r="J1" s="8" t="s">
        <v>301</v>
      </c>
      <c r="K1" s="8" t="s">
        <v>6</v>
      </c>
      <c r="L1" s="8" t="s">
        <v>297</v>
      </c>
      <c r="M1" s="8" t="s">
        <v>303</v>
      </c>
      <c r="N1" s="8" t="s">
        <v>305</v>
      </c>
      <c r="O1" s="8" t="s">
        <v>304</v>
      </c>
      <c r="P1" s="8" t="s">
        <v>306</v>
      </c>
      <c r="Q1" s="8" t="s">
        <v>307</v>
      </c>
      <c r="R1" s="8" t="s">
        <v>5</v>
      </c>
      <c r="S1" s="8" t="s">
        <v>298</v>
      </c>
      <c r="T1" s="8" t="s">
        <v>299</v>
      </c>
      <c r="U1" s="8" t="s">
        <v>2</v>
      </c>
      <c r="V1" s="8" t="s">
        <v>0</v>
      </c>
      <c r="W1" s="8" t="s">
        <v>300</v>
      </c>
      <c r="X1" s="8" t="s">
        <v>4</v>
      </c>
      <c r="Y1" s="8" t="s">
        <v>8</v>
      </c>
      <c r="Z1" s="8" t="s">
        <v>294</v>
      </c>
      <c r="AA1" s="8" t="s">
        <v>295</v>
      </c>
      <c r="AB1" s="8" t="s">
        <v>296</v>
      </c>
      <c r="AC1" s="8" t="s">
        <v>13</v>
      </c>
      <c r="AD1" s="8" t="s">
        <v>15</v>
      </c>
      <c r="AE1" s="8" t="s">
        <v>338</v>
      </c>
    </row>
    <row r="2" spans="1:31" x14ac:dyDescent="0.2">
      <c r="A2" t="s">
        <v>17</v>
      </c>
      <c r="B2" t="s">
        <v>16</v>
      </c>
      <c r="C2" t="s">
        <v>23</v>
      </c>
      <c r="D2">
        <v>20</v>
      </c>
      <c r="E2">
        <v>25</v>
      </c>
      <c r="F2">
        <v>22.5</v>
      </c>
      <c r="G2" t="s">
        <v>24</v>
      </c>
      <c r="H2" t="s">
        <v>22</v>
      </c>
      <c r="I2">
        <f>IF($A2="Espanha", 1, 0)</f>
        <v>0</v>
      </c>
      <c r="J2">
        <f>IF($A2="Regional Península de Setúbal", 1, 0)</f>
        <v>0</v>
      </c>
      <c r="K2">
        <v>0</v>
      </c>
      <c r="L2">
        <f>IF($C2="Ramos Pinto", 1, 0)</f>
        <v>1</v>
      </c>
      <c r="M2">
        <f>IF($G2="Domingos Soares Franco", 1, 0)</f>
        <v>0</v>
      </c>
      <c r="N2">
        <f>IF($G2="João Portugal Ramos", 1, 0)</f>
        <v>0</v>
      </c>
      <c r="O2">
        <f>IF($G2="João Nicolau de Almeida", 1, 0)</f>
        <v>1</v>
      </c>
      <c r="P2">
        <f>IF($G2="David Baverstock e Sandra Alves", 1, 0)</f>
        <v>0</v>
      </c>
      <c r="Q2">
        <f>IF($G2="David Baverstock e Luís Patrão", 1, 0)</f>
        <v>0</v>
      </c>
      <c r="R2">
        <v>0</v>
      </c>
      <c r="S2">
        <f>IF($A2="Regional Alentejo", 1, 0)</f>
        <v>0</v>
      </c>
      <c r="T2">
        <f>IF($A2="DOC Douro", 1, 0)</f>
        <v>1</v>
      </c>
      <c r="U2">
        <v>2001</v>
      </c>
      <c r="V2" t="s">
        <v>21</v>
      </c>
      <c r="W2">
        <f>IF($A2="DOC Alentejo", 1, 0)</f>
        <v>0</v>
      </c>
      <c r="X2">
        <v>1</v>
      </c>
      <c r="Y2">
        <v>14</v>
      </c>
      <c r="Z2">
        <f>IF(C2="Esporão S.A.", 1, 0)</f>
        <v>0</v>
      </c>
      <c r="AA2">
        <f>IF($C2="José Maria da Fonseca Vinhos, S.A.", 1, 0)</f>
        <v>0</v>
      </c>
      <c r="AB2">
        <f>IF($C2="João Portugal Ramos - Vinhos, SA", 1, 0)</f>
        <v>0</v>
      </c>
      <c r="AC2">
        <v>26.324999999999999</v>
      </c>
      <c r="AD2">
        <v>18</v>
      </c>
      <c r="AE2">
        <f>LN(AD2)</f>
        <v>2.8903717578961645</v>
      </c>
    </row>
    <row r="3" spans="1:31" x14ac:dyDescent="0.2">
      <c r="A3" t="s">
        <v>17</v>
      </c>
      <c r="B3" t="s">
        <v>16</v>
      </c>
      <c r="C3" t="s">
        <v>23</v>
      </c>
      <c r="D3">
        <v>20</v>
      </c>
      <c r="E3">
        <v>25</v>
      </c>
      <c r="F3">
        <v>22.5</v>
      </c>
      <c r="G3" t="s">
        <v>24</v>
      </c>
      <c r="H3" t="s">
        <v>27</v>
      </c>
      <c r="I3">
        <f>IF($A3="Espanha", 1, 0)</f>
        <v>0</v>
      </c>
      <c r="J3">
        <f>IF($A3="Regional Península de Setúbal", 1, 0)</f>
        <v>0</v>
      </c>
      <c r="K3">
        <v>0</v>
      </c>
      <c r="L3">
        <f>IF($C3="Ramos Pinto", 1, 0)</f>
        <v>1</v>
      </c>
      <c r="M3">
        <f>IF($G3="Domingos Soares Franco", 1, 0)</f>
        <v>0</v>
      </c>
      <c r="N3">
        <f>IF($G3="João Portugal Ramos", 1, 0)</f>
        <v>0</v>
      </c>
      <c r="O3">
        <f>IF($G3="João Nicolau de Almeida", 1, 0)</f>
        <v>1</v>
      </c>
      <c r="P3">
        <f>IF($G3="David Baverstock e Sandra Alves", 1, 0)</f>
        <v>0</v>
      </c>
      <c r="Q3">
        <f>IF($G3="David Baverstock e Luís Patrão", 1, 0)</f>
        <v>0</v>
      </c>
      <c r="R3">
        <v>0</v>
      </c>
      <c r="S3">
        <f>IF($A3="Regional Alentejo", 1, 0)</f>
        <v>0</v>
      </c>
      <c r="T3">
        <f>IF($A3="DOC Douro", 1, 0)</f>
        <v>1</v>
      </c>
      <c r="U3">
        <v>2011</v>
      </c>
      <c r="V3" t="s">
        <v>31</v>
      </c>
      <c r="W3">
        <f>IF($A3="DOC Alentejo", 1, 0)</f>
        <v>0</v>
      </c>
      <c r="X3">
        <v>1</v>
      </c>
      <c r="Y3">
        <v>14.5</v>
      </c>
      <c r="Z3">
        <f>IF(C3="Esporão S.A.", 1, 0)</f>
        <v>0</v>
      </c>
      <c r="AA3">
        <f>IF($C3="José Maria da Fonseca Vinhos, S.A.", 1, 0)</f>
        <v>0</v>
      </c>
      <c r="AB3">
        <f>IF($C3="João Portugal Ramos - Vinhos, SA", 1, 0)</f>
        <v>0</v>
      </c>
      <c r="AC3">
        <v>26.324999999999999</v>
      </c>
      <c r="AD3">
        <v>17.5</v>
      </c>
      <c r="AE3">
        <f>LN(AD3)</f>
        <v>2.8622008809294686</v>
      </c>
    </row>
    <row r="4" spans="1:31" x14ac:dyDescent="0.2">
      <c r="A4" t="s">
        <v>17</v>
      </c>
      <c r="B4" t="s">
        <v>16</v>
      </c>
      <c r="C4" t="s">
        <v>23</v>
      </c>
      <c r="D4">
        <v>20</v>
      </c>
      <c r="E4">
        <v>25</v>
      </c>
      <c r="F4">
        <v>22.5</v>
      </c>
      <c r="G4" t="s">
        <v>24</v>
      </c>
      <c r="H4" t="s">
        <v>33</v>
      </c>
      <c r="I4">
        <f>IF($A4="Espanha", 1, 0)</f>
        <v>0</v>
      </c>
      <c r="J4">
        <f>IF($A4="Regional Península de Setúbal", 1, 0)</f>
        <v>0</v>
      </c>
      <c r="K4">
        <v>0</v>
      </c>
      <c r="L4">
        <f>IF($C4="Ramos Pinto", 1, 0)</f>
        <v>1</v>
      </c>
      <c r="M4">
        <f>IF($G4="Domingos Soares Franco", 1, 0)</f>
        <v>0</v>
      </c>
      <c r="N4">
        <f>IF($G4="João Portugal Ramos", 1, 0)</f>
        <v>0</v>
      </c>
      <c r="O4">
        <f>IF($G4="João Nicolau de Almeida", 1, 0)</f>
        <v>1</v>
      </c>
      <c r="P4">
        <f>IF($G4="David Baverstock e Sandra Alves", 1, 0)</f>
        <v>0</v>
      </c>
      <c r="Q4">
        <f>IF($G4="David Baverstock e Luís Patrão", 1, 0)</f>
        <v>0</v>
      </c>
      <c r="R4">
        <v>0</v>
      </c>
      <c r="S4">
        <f>IF($A4="Regional Alentejo", 1, 0)</f>
        <v>0</v>
      </c>
      <c r="T4">
        <f>IF($A4="DOC Douro", 1, 0)</f>
        <v>1</v>
      </c>
      <c r="U4">
        <v>2014</v>
      </c>
      <c r="V4" t="s">
        <v>32</v>
      </c>
      <c r="W4">
        <f>IF($A4="DOC Alentejo", 1, 0)</f>
        <v>0</v>
      </c>
      <c r="X4">
        <v>1</v>
      </c>
      <c r="Y4">
        <v>15</v>
      </c>
      <c r="Z4">
        <f>IF(C4="Esporão S.A.", 1, 0)</f>
        <v>0</v>
      </c>
      <c r="AA4">
        <f>IF($C4="José Maria da Fonseca Vinhos, S.A.", 1, 0)</f>
        <v>0</v>
      </c>
      <c r="AB4">
        <f>IF($C4="João Portugal Ramos - Vinhos, SA", 1, 0)</f>
        <v>0</v>
      </c>
      <c r="AC4">
        <v>26.324999999999999</v>
      </c>
      <c r="AD4">
        <v>17.5</v>
      </c>
      <c r="AE4">
        <f>LN(AD4)</f>
        <v>2.8622008809294686</v>
      </c>
    </row>
    <row r="5" spans="1:31" x14ac:dyDescent="0.2">
      <c r="A5" t="s">
        <v>17</v>
      </c>
      <c r="B5" t="s">
        <v>16</v>
      </c>
      <c r="C5" t="s">
        <v>23</v>
      </c>
      <c r="D5">
        <v>75</v>
      </c>
      <c r="E5">
        <v>100</v>
      </c>
      <c r="F5">
        <v>87.5</v>
      </c>
      <c r="G5" t="s">
        <v>24</v>
      </c>
      <c r="H5" t="s">
        <v>35</v>
      </c>
      <c r="I5">
        <f>IF($A5="Espanha", 1, 0)</f>
        <v>0</v>
      </c>
      <c r="J5">
        <f>IF($A5="Regional Península de Setúbal", 1, 0)</f>
        <v>0</v>
      </c>
      <c r="K5">
        <v>0</v>
      </c>
      <c r="L5">
        <f>IF($C5="Ramos Pinto", 1, 0)</f>
        <v>1</v>
      </c>
      <c r="M5">
        <f>IF($G5="Domingos Soares Franco", 1, 0)</f>
        <v>0</v>
      </c>
      <c r="N5">
        <f>IF($G5="João Portugal Ramos", 1, 0)</f>
        <v>0</v>
      </c>
      <c r="O5">
        <f>IF($G5="João Nicolau de Almeida", 1, 0)</f>
        <v>1</v>
      </c>
      <c r="P5">
        <f>IF($G5="David Baverstock e Sandra Alves", 1, 0)</f>
        <v>0</v>
      </c>
      <c r="Q5">
        <f>IF($G5="David Baverstock e Luís Patrão", 1, 0)</f>
        <v>0</v>
      </c>
      <c r="R5">
        <v>0</v>
      </c>
      <c r="S5">
        <f>IF($A5="Regional Alentejo", 1, 0)</f>
        <v>0</v>
      </c>
      <c r="T5">
        <f>IF($A5="DOC Douro", 1, 0)</f>
        <v>1</v>
      </c>
      <c r="U5">
        <v>2007</v>
      </c>
      <c r="V5" t="s">
        <v>34</v>
      </c>
      <c r="W5">
        <f>IF($A5="DOC Alentejo", 1, 0)</f>
        <v>0</v>
      </c>
      <c r="X5">
        <v>1</v>
      </c>
      <c r="Y5">
        <v>15</v>
      </c>
      <c r="Z5">
        <f>IF(C5="Esporão S.A.", 1, 0)</f>
        <v>0</v>
      </c>
      <c r="AA5">
        <f>IF($C5="José Maria da Fonseca Vinhos, S.A.", 1, 0)</f>
        <v>0</v>
      </c>
      <c r="AB5">
        <f>IF($C5="João Portugal Ramos - Vinhos, SA", 1, 0)</f>
        <v>0</v>
      </c>
      <c r="AC5">
        <v>102.375</v>
      </c>
      <c r="AD5">
        <v>17.5</v>
      </c>
      <c r="AE5">
        <f>LN(AD5)</f>
        <v>2.8622008809294686</v>
      </c>
    </row>
    <row r="6" spans="1:31" x14ac:dyDescent="0.2">
      <c r="A6" t="s">
        <v>25</v>
      </c>
      <c r="B6" t="s">
        <v>16</v>
      </c>
      <c r="C6" t="s">
        <v>36</v>
      </c>
      <c r="D6">
        <v>25</v>
      </c>
      <c r="E6">
        <v>50</v>
      </c>
      <c r="F6">
        <v>37.5</v>
      </c>
      <c r="G6" t="s">
        <v>39</v>
      </c>
      <c r="H6" t="s">
        <v>38</v>
      </c>
      <c r="I6">
        <f>IF($A6="Espanha", 1, 0)</f>
        <v>0</v>
      </c>
      <c r="J6">
        <f>IF($A6="Regional Península de Setúbal", 1, 0)</f>
        <v>0</v>
      </c>
      <c r="K6">
        <v>0</v>
      </c>
      <c r="L6">
        <f>IF($C6="Ramos Pinto", 1, 0)</f>
        <v>0</v>
      </c>
      <c r="M6">
        <f>IF($G6="Domingos Soares Franco", 1, 0)</f>
        <v>0</v>
      </c>
      <c r="N6">
        <f>IF($G6="João Portugal Ramos", 1, 0)</f>
        <v>0</v>
      </c>
      <c r="O6">
        <f>IF($G6="João Nicolau de Almeida", 1, 0)</f>
        <v>0</v>
      </c>
      <c r="P6">
        <f>IF($G6="David Baverstock e Sandra Alves", 1, 0)</f>
        <v>0</v>
      </c>
      <c r="Q6">
        <f>IF($G6="David Baverstock e Luís Patrão", 1, 0)</f>
        <v>1</v>
      </c>
      <c r="R6">
        <v>0</v>
      </c>
      <c r="S6">
        <f>IF($A6="Regional Alentejo", 1, 0)</f>
        <v>0</v>
      </c>
      <c r="T6">
        <f>IF($A6="DOC Douro", 1, 0)</f>
        <v>0</v>
      </c>
      <c r="U6">
        <v>2009</v>
      </c>
      <c r="V6" t="s">
        <v>37</v>
      </c>
      <c r="W6">
        <f>IF($A6="DOC Alentejo", 1, 0)</f>
        <v>1</v>
      </c>
      <c r="X6">
        <v>1</v>
      </c>
      <c r="Y6">
        <v>14.5</v>
      </c>
      <c r="Z6">
        <f>IF(C6="Esporão S.A.", 1, 0)</f>
        <v>1</v>
      </c>
      <c r="AA6">
        <f>IF($C6="José Maria da Fonseca Vinhos, S.A.", 1, 0)</f>
        <v>0</v>
      </c>
      <c r="AB6">
        <f>IF($C6="João Portugal Ramos - Vinhos, SA", 1, 0)</f>
        <v>0</v>
      </c>
      <c r="AC6">
        <v>43.875</v>
      </c>
      <c r="AD6">
        <v>17.5</v>
      </c>
      <c r="AE6">
        <f>LN(AD6)</f>
        <v>2.8622008809294686</v>
      </c>
    </row>
    <row r="7" spans="1:31" x14ac:dyDescent="0.2">
      <c r="A7" t="s">
        <v>43</v>
      </c>
      <c r="B7" t="s">
        <v>16</v>
      </c>
      <c r="C7" t="s">
        <v>45</v>
      </c>
      <c r="D7">
        <v>25</v>
      </c>
      <c r="E7">
        <v>50</v>
      </c>
      <c r="F7">
        <v>37.5</v>
      </c>
      <c r="G7" t="s">
        <v>46</v>
      </c>
      <c r="H7" t="s">
        <v>44</v>
      </c>
      <c r="I7">
        <f>IF($A7="Espanha", 1, 0)</f>
        <v>0</v>
      </c>
      <c r="J7">
        <f>IF($A7="Regional Península de Setúbal", 1, 0)</f>
        <v>1</v>
      </c>
      <c r="K7">
        <v>0</v>
      </c>
      <c r="L7">
        <f>IF($C7="Ramos Pinto", 1, 0)</f>
        <v>0</v>
      </c>
      <c r="M7">
        <f>IF($G7="Domingos Soares Franco", 1, 0)</f>
        <v>1</v>
      </c>
      <c r="N7">
        <f>IF($G7="João Portugal Ramos", 1, 0)</f>
        <v>0</v>
      </c>
      <c r="O7">
        <f>IF($G7="João Nicolau de Almeida", 1, 0)</f>
        <v>0</v>
      </c>
      <c r="P7">
        <f>IF($G7="David Baverstock e Sandra Alves", 1, 0)</f>
        <v>0</v>
      </c>
      <c r="Q7">
        <f>IF($G7="David Baverstock e Luís Patrão", 1, 0)</f>
        <v>0</v>
      </c>
      <c r="R7">
        <v>0</v>
      </c>
      <c r="S7">
        <f>IF($A7="Regional Alentejo", 1, 0)</f>
        <v>0</v>
      </c>
      <c r="T7">
        <f>IF($A7="DOC Douro", 1, 0)</f>
        <v>0</v>
      </c>
      <c r="U7">
        <v>2009</v>
      </c>
      <c r="V7" t="s">
        <v>42</v>
      </c>
      <c r="W7">
        <f>IF($A7="DOC Alentejo", 1, 0)</f>
        <v>0</v>
      </c>
      <c r="X7">
        <v>1</v>
      </c>
      <c r="Y7">
        <v>14</v>
      </c>
      <c r="Z7">
        <f>IF(C7="Esporão S.A.", 1, 0)</f>
        <v>0</v>
      </c>
      <c r="AA7">
        <f>IF($C7="José Maria da Fonseca Vinhos, S.A.", 1, 0)</f>
        <v>1</v>
      </c>
      <c r="AB7">
        <f>IF($C7="João Portugal Ramos - Vinhos, SA", 1, 0)</f>
        <v>0</v>
      </c>
      <c r="AC7">
        <v>43.875</v>
      </c>
      <c r="AD7">
        <v>17.5</v>
      </c>
      <c r="AE7">
        <f>LN(AD7)</f>
        <v>2.8622008809294686</v>
      </c>
    </row>
    <row r="8" spans="1:31" x14ac:dyDescent="0.2">
      <c r="A8" t="s">
        <v>19</v>
      </c>
      <c r="B8" t="s">
        <v>16</v>
      </c>
      <c r="C8" t="s">
        <v>45</v>
      </c>
      <c r="D8">
        <v>25</v>
      </c>
      <c r="E8">
        <v>50</v>
      </c>
      <c r="F8">
        <v>37.5</v>
      </c>
      <c r="G8" t="s">
        <v>46</v>
      </c>
      <c r="H8" t="s">
        <v>48</v>
      </c>
      <c r="I8">
        <f>IF($A8="Espanha", 1, 0)</f>
        <v>0</v>
      </c>
      <c r="J8">
        <f>IF($A8="Regional Península de Setúbal", 1, 0)</f>
        <v>0</v>
      </c>
      <c r="K8">
        <v>0</v>
      </c>
      <c r="L8">
        <f>IF($C8="Ramos Pinto", 1, 0)</f>
        <v>0</v>
      </c>
      <c r="M8">
        <f>IF($G8="Domingos Soares Franco", 1, 0)</f>
        <v>1</v>
      </c>
      <c r="N8">
        <f>IF($G8="João Portugal Ramos", 1, 0)</f>
        <v>0</v>
      </c>
      <c r="O8">
        <f>IF($G8="João Nicolau de Almeida", 1, 0)</f>
        <v>0</v>
      </c>
      <c r="P8">
        <f>IF($G8="David Baverstock e Sandra Alves", 1, 0)</f>
        <v>0</v>
      </c>
      <c r="Q8">
        <f>IF($G8="David Baverstock e Luís Patrão", 1, 0)</f>
        <v>0</v>
      </c>
      <c r="R8">
        <v>0</v>
      </c>
      <c r="S8">
        <f>IF($A8="Regional Alentejo", 1, 0)</f>
        <v>1</v>
      </c>
      <c r="T8">
        <f>IF($A8="DOC Douro", 1, 0)</f>
        <v>0</v>
      </c>
      <c r="U8">
        <v>2011</v>
      </c>
      <c r="V8" t="s">
        <v>47</v>
      </c>
      <c r="W8">
        <f>IF($A8="DOC Alentejo", 1, 0)</f>
        <v>0</v>
      </c>
      <c r="X8">
        <v>1</v>
      </c>
      <c r="Y8">
        <v>14</v>
      </c>
      <c r="Z8">
        <f>IF(C8="Esporão S.A.", 1, 0)</f>
        <v>0</v>
      </c>
      <c r="AA8">
        <f>IF($C8="José Maria da Fonseca Vinhos, S.A.", 1, 0)</f>
        <v>1</v>
      </c>
      <c r="AB8">
        <f>IF($C8="João Portugal Ramos - Vinhos, SA", 1, 0)</f>
        <v>0</v>
      </c>
      <c r="AC8">
        <v>43.875</v>
      </c>
      <c r="AD8">
        <v>17.5</v>
      </c>
      <c r="AE8">
        <f>LN(AD8)</f>
        <v>2.8622008809294686</v>
      </c>
    </row>
    <row r="9" spans="1:31" x14ac:dyDescent="0.2">
      <c r="A9" t="s">
        <v>25</v>
      </c>
      <c r="B9" t="s">
        <v>16</v>
      </c>
      <c r="C9" t="s">
        <v>50</v>
      </c>
      <c r="D9">
        <v>75</v>
      </c>
      <c r="E9">
        <v>50</v>
      </c>
      <c r="F9">
        <v>62.5</v>
      </c>
      <c r="G9" t="s">
        <v>51</v>
      </c>
      <c r="H9" t="s">
        <v>26</v>
      </c>
      <c r="I9">
        <f>IF($A9="Espanha", 1, 0)</f>
        <v>0</v>
      </c>
      <c r="J9">
        <f>IF($A9="Regional Península de Setúbal", 1, 0)</f>
        <v>0</v>
      </c>
      <c r="K9">
        <v>0</v>
      </c>
      <c r="L9">
        <f>IF($C9="Ramos Pinto", 1, 0)</f>
        <v>0</v>
      </c>
      <c r="M9">
        <f>IF($G9="Domingos Soares Franco", 1, 0)</f>
        <v>0</v>
      </c>
      <c r="N9">
        <f>IF($G9="João Portugal Ramos", 1, 0)</f>
        <v>1</v>
      </c>
      <c r="O9">
        <f>IF($G9="João Nicolau de Almeida", 1, 0)</f>
        <v>0</v>
      </c>
      <c r="P9">
        <f>IF($G9="David Baverstock e Sandra Alves", 1, 0)</f>
        <v>0</v>
      </c>
      <c r="Q9">
        <f>IF($G9="David Baverstock e Luís Patrão", 1, 0)</f>
        <v>0</v>
      </c>
      <c r="R9">
        <v>0</v>
      </c>
      <c r="S9">
        <f>IF($A9="Regional Alentejo", 1, 0)</f>
        <v>0</v>
      </c>
      <c r="T9">
        <f>IF($A9="DOC Douro", 1, 0)</f>
        <v>0</v>
      </c>
      <c r="U9">
        <v>2011</v>
      </c>
      <c r="V9" t="s">
        <v>49</v>
      </c>
      <c r="W9">
        <f>IF($A9="DOC Alentejo", 1, 0)</f>
        <v>1</v>
      </c>
      <c r="X9">
        <v>1</v>
      </c>
      <c r="Y9">
        <v>14</v>
      </c>
      <c r="Z9">
        <f>IF(C9="Esporão S.A.", 1, 0)</f>
        <v>0</v>
      </c>
      <c r="AA9">
        <f>IF($C9="José Maria da Fonseca Vinhos, S.A.", 1, 0)</f>
        <v>0</v>
      </c>
      <c r="AB9">
        <f>IF($C9="João Portugal Ramos - Vinhos, SA", 1, 0)</f>
        <v>1</v>
      </c>
      <c r="AC9">
        <v>73.125</v>
      </c>
      <c r="AD9">
        <v>17.5</v>
      </c>
      <c r="AE9">
        <f>LN(AD9)</f>
        <v>2.8622008809294686</v>
      </c>
    </row>
    <row r="10" spans="1:31" x14ac:dyDescent="0.2">
      <c r="A10" t="s">
        <v>25</v>
      </c>
      <c r="B10" t="s">
        <v>16</v>
      </c>
      <c r="C10" t="s">
        <v>50</v>
      </c>
      <c r="D10">
        <v>25</v>
      </c>
      <c r="E10">
        <v>50</v>
      </c>
      <c r="F10">
        <v>37.5</v>
      </c>
      <c r="G10" t="s">
        <v>51</v>
      </c>
      <c r="H10" t="s">
        <v>53</v>
      </c>
      <c r="I10">
        <f>IF($A10="Espanha", 1, 0)</f>
        <v>0</v>
      </c>
      <c r="J10">
        <f>IF($A10="Regional Península de Setúbal", 1, 0)</f>
        <v>0</v>
      </c>
      <c r="K10">
        <v>0</v>
      </c>
      <c r="L10">
        <f>IF($C10="Ramos Pinto", 1, 0)</f>
        <v>0</v>
      </c>
      <c r="M10">
        <f>IF($G10="Domingos Soares Franco", 1, 0)</f>
        <v>0</v>
      </c>
      <c r="N10">
        <f>IF($G10="João Portugal Ramos", 1, 0)</f>
        <v>1</v>
      </c>
      <c r="O10">
        <f>IF($G10="João Nicolau de Almeida", 1, 0)</f>
        <v>0</v>
      </c>
      <c r="P10">
        <f>IF($G10="David Baverstock e Sandra Alves", 1, 0)</f>
        <v>0</v>
      </c>
      <c r="Q10">
        <f>IF($G10="David Baverstock e Luís Patrão", 1, 0)</f>
        <v>0</v>
      </c>
      <c r="R10">
        <v>0</v>
      </c>
      <c r="S10">
        <f>IF($A10="Regional Alentejo", 1, 0)</f>
        <v>0</v>
      </c>
      <c r="T10">
        <f>IF($A10="DOC Douro", 1, 0)</f>
        <v>0</v>
      </c>
      <c r="U10">
        <v>2003</v>
      </c>
      <c r="V10" t="s">
        <v>52</v>
      </c>
      <c r="W10">
        <f>IF($A10="DOC Alentejo", 1, 0)</f>
        <v>1</v>
      </c>
      <c r="X10">
        <v>1</v>
      </c>
      <c r="Y10">
        <v>14</v>
      </c>
      <c r="Z10">
        <f>IF(C10="Esporão S.A.", 1, 0)</f>
        <v>0</v>
      </c>
      <c r="AA10">
        <f>IF($C10="José Maria da Fonseca Vinhos, S.A.", 1, 0)</f>
        <v>0</v>
      </c>
      <c r="AB10">
        <f>IF($C10="João Portugal Ramos - Vinhos, SA", 1, 0)</f>
        <v>1</v>
      </c>
      <c r="AC10">
        <v>43.875</v>
      </c>
      <c r="AD10">
        <v>17.5</v>
      </c>
      <c r="AE10">
        <f>LN(AD10)</f>
        <v>2.8622008809294686</v>
      </c>
    </row>
    <row r="11" spans="1:31" x14ac:dyDescent="0.2">
      <c r="A11" t="s">
        <v>25</v>
      </c>
      <c r="B11" t="s">
        <v>16</v>
      </c>
      <c r="C11" t="s">
        <v>50</v>
      </c>
      <c r="D11">
        <v>25</v>
      </c>
      <c r="E11">
        <v>50</v>
      </c>
      <c r="F11">
        <v>37.5</v>
      </c>
      <c r="G11" t="s">
        <v>51</v>
      </c>
      <c r="H11" t="s">
        <v>53</v>
      </c>
      <c r="I11">
        <f>IF($A11="Espanha", 1, 0)</f>
        <v>0</v>
      </c>
      <c r="J11">
        <f>IF($A11="Regional Península de Setúbal", 1, 0)</f>
        <v>0</v>
      </c>
      <c r="K11">
        <v>0</v>
      </c>
      <c r="L11">
        <f>IF($C11="Ramos Pinto", 1, 0)</f>
        <v>0</v>
      </c>
      <c r="M11">
        <f>IF($G11="Domingos Soares Franco", 1, 0)</f>
        <v>0</v>
      </c>
      <c r="N11">
        <f>IF($G11="João Portugal Ramos", 1, 0)</f>
        <v>1</v>
      </c>
      <c r="O11">
        <f>IF($G11="João Nicolau de Almeida", 1, 0)</f>
        <v>0</v>
      </c>
      <c r="P11">
        <f>IF($G11="David Baverstock e Sandra Alves", 1, 0)</f>
        <v>0</v>
      </c>
      <c r="Q11">
        <f>IF($G11="David Baverstock e Luís Patrão", 1, 0)</f>
        <v>0</v>
      </c>
      <c r="R11">
        <v>0</v>
      </c>
      <c r="S11">
        <f>IF($A11="Regional Alentejo", 1, 0)</f>
        <v>0</v>
      </c>
      <c r="T11">
        <f>IF($A11="DOC Douro", 1, 0)</f>
        <v>0</v>
      </c>
      <c r="U11">
        <v>2011</v>
      </c>
      <c r="V11" t="s">
        <v>54</v>
      </c>
      <c r="W11">
        <f>IF($A11="DOC Alentejo", 1, 0)</f>
        <v>1</v>
      </c>
      <c r="X11">
        <v>1</v>
      </c>
      <c r="Y11">
        <v>14.5</v>
      </c>
      <c r="Z11">
        <f>IF(C11="Esporão S.A.", 1, 0)</f>
        <v>0</v>
      </c>
      <c r="AA11">
        <f>IF($C11="José Maria da Fonseca Vinhos, S.A.", 1, 0)</f>
        <v>0</v>
      </c>
      <c r="AB11">
        <f>IF($C11="João Portugal Ramos - Vinhos, SA", 1, 0)</f>
        <v>1</v>
      </c>
      <c r="AC11">
        <v>43.875</v>
      </c>
      <c r="AD11">
        <v>17.5</v>
      </c>
      <c r="AE11">
        <f>LN(AD11)</f>
        <v>2.8622008809294686</v>
      </c>
    </row>
    <row r="12" spans="1:31" x14ac:dyDescent="0.2">
      <c r="A12" t="s">
        <v>17</v>
      </c>
      <c r="B12" t="s">
        <v>16</v>
      </c>
      <c r="C12" t="s">
        <v>45</v>
      </c>
      <c r="D12">
        <v>25</v>
      </c>
      <c r="E12">
        <v>50</v>
      </c>
      <c r="F12">
        <v>37.5</v>
      </c>
      <c r="G12" t="s">
        <v>46</v>
      </c>
      <c r="H12" t="s">
        <v>58</v>
      </c>
      <c r="I12">
        <f>IF($A12="Espanha", 1, 0)</f>
        <v>0</v>
      </c>
      <c r="J12">
        <f>IF($A12="Regional Península de Setúbal", 1, 0)</f>
        <v>0</v>
      </c>
      <c r="K12">
        <v>0</v>
      </c>
      <c r="L12">
        <f>IF($C12="Ramos Pinto", 1, 0)</f>
        <v>0</v>
      </c>
      <c r="M12">
        <f>IF($G12="Domingos Soares Franco", 1, 0)</f>
        <v>1</v>
      </c>
      <c r="N12">
        <f>IF($G12="João Portugal Ramos", 1, 0)</f>
        <v>0</v>
      </c>
      <c r="O12">
        <f>IF($G12="João Nicolau de Almeida", 1, 0)</f>
        <v>0</v>
      </c>
      <c r="P12">
        <f>IF($G12="David Baverstock e Sandra Alves", 1, 0)</f>
        <v>0</v>
      </c>
      <c r="Q12">
        <f>IF($G12="David Baverstock e Luís Patrão", 1, 0)</f>
        <v>0</v>
      </c>
      <c r="R12">
        <v>0</v>
      </c>
      <c r="S12">
        <f>IF($A12="Regional Alentejo", 1, 0)</f>
        <v>0</v>
      </c>
      <c r="T12">
        <f>IF($A12="DOC Douro", 1, 0)</f>
        <v>1</v>
      </c>
      <c r="U12">
        <v>2011</v>
      </c>
      <c r="V12" t="s">
        <v>63</v>
      </c>
      <c r="W12">
        <f>IF($A12="DOC Alentejo", 1, 0)</f>
        <v>0</v>
      </c>
      <c r="X12">
        <v>1</v>
      </c>
      <c r="Y12">
        <v>14</v>
      </c>
      <c r="Z12">
        <f>IF(C12="Esporão S.A.", 1, 0)</f>
        <v>0</v>
      </c>
      <c r="AA12">
        <f>IF($C12="José Maria da Fonseca Vinhos, S.A.", 1, 0)</f>
        <v>1</v>
      </c>
      <c r="AB12">
        <f>IF($C12="João Portugal Ramos - Vinhos, SA", 1, 0)</f>
        <v>0</v>
      </c>
      <c r="AC12">
        <v>43.875</v>
      </c>
      <c r="AD12">
        <v>17</v>
      </c>
      <c r="AE12">
        <f>LN(AD12)</f>
        <v>2.8332133440562162</v>
      </c>
    </row>
    <row r="13" spans="1:31" x14ac:dyDescent="0.2">
      <c r="A13" t="s">
        <v>17</v>
      </c>
      <c r="B13" t="s">
        <v>16</v>
      </c>
      <c r="C13" t="s">
        <v>23</v>
      </c>
      <c r="D13">
        <v>20</v>
      </c>
      <c r="E13">
        <v>25</v>
      </c>
      <c r="F13">
        <v>22.5</v>
      </c>
      <c r="G13" t="s">
        <v>24</v>
      </c>
      <c r="H13" t="s">
        <v>27</v>
      </c>
      <c r="I13">
        <f>IF($A13="Espanha", 1, 0)</f>
        <v>0</v>
      </c>
      <c r="J13">
        <f>IF($A13="Regional Península de Setúbal", 1, 0)</f>
        <v>0</v>
      </c>
      <c r="K13">
        <v>0</v>
      </c>
      <c r="L13">
        <f>IF($C13="Ramos Pinto", 1, 0)</f>
        <v>1</v>
      </c>
      <c r="M13">
        <f>IF($G13="Domingos Soares Franco", 1, 0)</f>
        <v>0</v>
      </c>
      <c r="N13">
        <f>IF($G13="João Portugal Ramos", 1, 0)</f>
        <v>0</v>
      </c>
      <c r="O13">
        <f>IF($G13="João Nicolau de Almeida", 1, 0)</f>
        <v>1</v>
      </c>
      <c r="P13">
        <f>IF($G13="David Baverstock e Sandra Alves", 1, 0)</f>
        <v>0</v>
      </c>
      <c r="Q13">
        <f>IF($G13="David Baverstock e Luís Patrão", 1, 0)</f>
        <v>0</v>
      </c>
      <c r="R13">
        <v>0</v>
      </c>
      <c r="S13">
        <f>IF($A13="Regional Alentejo", 1, 0)</f>
        <v>0</v>
      </c>
      <c r="T13">
        <f>IF($A13="DOC Douro", 1, 0)</f>
        <v>1</v>
      </c>
      <c r="U13">
        <v>2003</v>
      </c>
      <c r="V13" t="s">
        <v>64</v>
      </c>
      <c r="W13">
        <f>IF($A13="DOC Alentejo", 1, 0)</f>
        <v>0</v>
      </c>
      <c r="X13">
        <v>1</v>
      </c>
      <c r="Y13">
        <v>14</v>
      </c>
      <c r="Z13">
        <f>IF(C13="Esporão S.A.", 1, 0)</f>
        <v>0</v>
      </c>
      <c r="AA13">
        <f>IF($C13="José Maria da Fonseca Vinhos, S.A.", 1, 0)</f>
        <v>0</v>
      </c>
      <c r="AB13">
        <f>IF($C13="João Portugal Ramos - Vinhos, SA", 1, 0)</f>
        <v>0</v>
      </c>
      <c r="AC13">
        <v>26.324999999999999</v>
      </c>
      <c r="AD13">
        <v>17</v>
      </c>
      <c r="AE13">
        <f>LN(AD13)</f>
        <v>2.8332133440562162</v>
      </c>
    </row>
    <row r="14" spans="1:31" x14ac:dyDescent="0.2">
      <c r="A14" t="s">
        <v>17</v>
      </c>
      <c r="B14" t="s">
        <v>16</v>
      </c>
      <c r="C14" t="s">
        <v>23</v>
      </c>
      <c r="D14">
        <v>20</v>
      </c>
      <c r="E14">
        <v>25</v>
      </c>
      <c r="F14">
        <v>22.5</v>
      </c>
      <c r="G14" t="s">
        <v>24</v>
      </c>
      <c r="H14" t="s">
        <v>27</v>
      </c>
      <c r="I14">
        <f>IF($A14="Espanha", 1, 0)</f>
        <v>0</v>
      </c>
      <c r="J14">
        <f>IF($A14="Regional Península de Setúbal", 1, 0)</f>
        <v>0</v>
      </c>
      <c r="K14">
        <v>0</v>
      </c>
      <c r="L14">
        <f>IF($C14="Ramos Pinto", 1, 0)</f>
        <v>1</v>
      </c>
      <c r="M14">
        <f>IF($G14="Domingos Soares Franco", 1, 0)</f>
        <v>0</v>
      </c>
      <c r="N14">
        <f>IF($G14="João Portugal Ramos", 1, 0)</f>
        <v>0</v>
      </c>
      <c r="O14">
        <f>IF($G14="João Nicolau de Almeida", 1, 0)</f>
        <v>1</v>
      </c>
      <c r="P14">
        <f>IF($G14="David Baverstock e Sandra Alves", 1, 0)</f>
        <v>0</v>
      </c>
      <c r="Q14">
        <f>IF($G14="David Baverstock e Luís Patrão", 1, 0)</f>
        <v>0</v>
      </c>
      <c r="R14">
        <v>0</v>
      </c>
      <c r="S14">
        <f>IF($A14="Regional Alentejo", 1, 0)</f>
        <v>0</v>
      </c>
      <c r="T14">
        <f>IF($A14="DOC Douro", 1, 0)</f>
        <v>1</v>
      </c>
      <c r="U14">
        <v>2005</v>
      </c>
      <c r="V14" t="s">
        <v>65</v>
      </c>
      <c r="W14">
        <f>IF($A14="DOC Alentejo", 1, 0)</f>
        <v>0</v>
      </c>
      <c r="X14">
        <v>1</v>
      </c>
      <c r="Y14">
        <v>14</v>
      </c>
      <c r="Z14">
        <f>IF(C14="Esporão S.A.", 1, 0)</f>
        <v>0</v>
      </c>
      <c r="AA14">
        <f>IF($C14="José Maria da Fonseca Vinhos, S.A.", 1, 0)</f>
        <v>0</v>
      </c>
      <c r="AB14">
        <f>IF($C14="João Portugal Ramos - Vinhos, SA", 1, 0)</f>
        <v>0</v>
      </c>
      <c r="AC14">
        <v>26.324999999999999</v>
      </c>
      <c r="AD14">
        <v>17</v>
      </c>
      <c r="AE14">
        <f>LN(AD14)</f>
        <v>2.8332133440562162</v>
      </c>
    </row>
    <row r="15" spans="1:31" x14ac:dyDescent="0.2">
      <c r="A15" t="s">
        <v>17</v>
      </c>
      <c r="B15" t="s">
        <v>16</v>
      </c>
      <c r="C15" t="s">
        <v>23</v>
      </c>
      <c r="D15">
        <v>20</v>
      </c>
      <c r="E15">
        <v>25</v>
      </c>
      <c r="F15">
        <v>22.5</v>
      </c>
      <c r="G15" t="s">
        <v>24</v>
      </c>
      <c r="H15" t="s">
        <v>27</v>
      </c>
      <c r="I15">
        <f>IF($A15="Espanha", 1, 0)</f>
        <v>0</v>
      </c>
      <c r="J15">
        <f>IF($A15="Regional Península de Setúbal", 1, 0)</f>
        <v>0</v>
      </c>
      <c r="K15">
        <v>0</v>
      </c>
      <c r="L15">
        <f>IF($C15="Ramos Pinto", 1, 0)</f>
        <v>1</v>
      </c>
      <c r="M15">
        <f>IF($G15="Domingos Soares Franco", 1, 0)</f>
        <v>0</v>
      </c>
      <c r="N15">
        <f>IF($G15="João Portugal Ramos", 1, 0)</f>
        <v>0</v>
      </c>
      <c r="O15">
        <f>IF($G15="João Nicolau de Almeida", 1, 0)</f>
        <v>1</v>
      </c>
      <c r="P15">
        <f>IF($G15="David Baverstock e Sandra Alves", 1, 0)</f>
        <v>0</v>
      </c>
      <c r="Q15">
        <f>IF($G15="David Baverstock e Luís Patrão", 1, 0)</f>
        <v>0</v>
      </c>
      <c r="R15">
        <v>0</v>
      </c>
      <c r="S15">
        <f>IF($A15="Regional Alentejo", 1, 0)</f>
        <v>0</v>
      </c>
      <c r="T15">
        <f>IF($A15="DOC Douro", 1, 0)</f>
        <v>1</v>
      </c>
      <c r="U15">
        <v>2008</v>
      </c>
      <c r="V15" t="s">
        <v>66</v>
      </c>
      <c r="W15">
        <f>IF($A15="DOC Alentejo", 1, 0)</f>
        <v>0</v>
      </c>
      <c r="X15">
        <v>1</v>
      </c>
      <c r="Y15">
        <v>15</v>
      </c>
      <c r="Z15">
        <f>IF(C15="Esporão S.A.", 1, 0)</f>
        <v>0</v>
      </c>
      <c r="AA15">
        <f>IF($C15="José Maria da Fonseca Vinhos, S.A.", 1, 0)</f>
        <v>0</v>
      </c>
      <c r="AB15">
        <f>IF($C15="João Portugal Ramos - Vinhos, SA", 1, 0)</f>
        <v>0</v>
      </c>
      <c r="AC15">
        <v>26.324999999999999</v>
      </c>
      <c r="AD15">
        <v>17</v>
      </c>
      <c r="AE15">
        <f>LN(AD15)</f>
        <v>2.8332133440562162</v>
      </c>
    </row>
    <row r="16" spans="1:31" x14ac:dyDescent="0.2">
      <c r="A16" t="s">
        <v>17</v>
      </c>
      <c r="B16" t="s">
        <v>16</v>
      </c>
      <c r="C16" t="s">
        <v>23</v>
      </c>
      <c r="D16">
        <v>20</v>
      </c>
      <c r="E16">
        <v>25</v>
      </c>
      <c r="F16">
        <v>22.5</v>
      </c>
      <c r="G16" t="s">
        <v>24</v>
      </c>
      <c r="H16" t="s">
        <v>27</v>
      </c>
      <c r="I16">
        <f>IF($A16="Espanha", 1, 0)</f>
        <v>0</v>
      </c>
      <c r="J16">
        <f>IF($A16="Regional Península de Setúbal", 1, 0)</f>
        <v>0</v>
      </c>
      <c r="K16">
        <v>0</v>
      </c>
      <c r="L16">
        <f>IF($C16="Ramos Pinto", 1, 0)</f>
        <v>1</v>
      </c>
      <c r="M16">
        <f>IF($G16="Domingos Soares Franco", 1, 0)</f>
        <v>0</v>
      </c>
      <c r="N16">
        <f>IF($G16="João Portugal Ramos", 1, 0)</f>
        <v>0</v>
      </c>
      <c r="O16">
        <f>IF($G16="João Nicolau de Almeida", 1, 0)</f>
        <v>1</v>
      </c>
      <c r="P16">
        <f>IF($G16="David Baverstock e Sandra Alves", 1, 0)</f>
        <v>0</v>
      </c>
      <c r="Q16">
        <f>IF($G16="David Baverstock e Luís Patrão", 1, 0)</f>
        <v>0</v>
      </c>
      <c r="R16">
        <v>0</v>
      </c>
      <c r="S16">
        <f>IF($A16="Regional Alentejo", 1, 0)</f>
        <v>0</v>
      </c>
      <c r="T16">
        <f>IF($A16="DOC Douro", 1, 0)</f>
        <v>1</v>
      </c>
      <c r="U16">
        <v>2010</v>
      </c>
      <c r="V16" t="s">
        <v>67</v>
      </c>
      <c r="W16">
        <f>IF($A16="DOC Alentejo", 1, 0)</f>
        <v>0</v>
      </c>
      <c r="X16">
        <v>1</v>
      </c>
      <c r="Y16">
        <v>14</v>
      </c>
      <c r="Z16">
        <f>IF(C16="Esporão S.A.", 1, 0)</f>
        <v>0</v>
      </c>
      <c r="AA16">
        <f>IF($C16="José Maria da Fonseca Vinhos, S.A.", 1, 0)</f>
        <v>0</v>
      </c>
      <c r="AB16">
        <f>IF($C16="João Portugal Ramos - Vinhos, SA", 1, 0)</f>
        <v>0</v>
      </c>
      <c r="AC16">
        <v>26.324999999999999</v>
      </c>
      <c r="AD16">
        <v>17</v>
      </c>
      <c r="AE16">
        <f>LN(AD16)</f>
        <v>2.8332133440562162</v>
      </c>
    </row>
    <row r="17" spans="1:31" x14ac:dyDescent="0.2">
      <c r="A17" t="s">
        <v>17</v>
      </c>
      <c r="B17" t="s">
        <v>16</v>
      </c>
      <c r="C17" t="s">
        <v>23</v>
      </c>
      <c r="D17">
        <v>20</v>
      </c>
      <c r="E17">
        <v>25</v>
      </c>
      <c r="F17">
        <v>22.5</v>
      </c>
      <c r="G17" t="s">
        <v>24</v>
      </c>
      <c r="H17" t="s">
        <v>33</v>
      </c>
      <c r="I17">
        <f>IF($A17="Espanha", 1, 0)</f>
        <v>0</v>
      </c>
      <c r="J17">
        <f>IF($A17="Regional Península de Setúbal", 1, 0)</f>
        <v>0</v>
      </c>
      <c r="K17">
        <v>0</v>
      </c>
      <c r="L17">
        <f>IF($C17="Ramos Pinto", 1, 0)</f>
        <v>1</v>
      </c>
      <c r="M17">
        <f>IF($G17="Domingos Soares Franco", 1, 0)</f>
        <v>0</v>
      </c>
      <c r="N17">
        <f>IF($G17="João Portugal Ramos", 1, 0)</f>
        <v>0</v>
      </c>
      <c r="O17">
        <f>IF($G17="João Nicolau de Almeida", 1, 0)</f>
        <v>1</v>
      </c>
      <c r="P17">
        <f>IF($G17="David Baverstock e Sandra Alves", 1, 0)</f>
        <v>0</v>
      </c>
      <c r="Q17">
        <f>IF($G17="David Baverstock e Luís Patrão", 1, 0)</f>
        <v>0</v>
      </c>
      <c r="R17">
        <v>0</v>
      </c>
      <c r="S17">
        <f>IF($A17="Regional Alentejo", 1, 0)</f>
        <v>0</v>
      </c>
      <c r="T17">
        <f>IF($A17="DOC Douro", 1, 0)</f>
        <v>1</v>
      </c>
      <c r="U17">
        <v>2012</v>
      </c>
      <c r="V17" t="s">
        <v>68</v>
      </c>
      <c r="W17">
        <f>IF($A17="DOC Alentejo", 1, 0)</f>
        <v>0</v>
      </c>
      <c r="X17">
        <v>1</v>
      </c>
      <c r="Y17">
        <v>14</v>
      </c>
      <c r="Z17">
        <f>IF(C17="Esporão S.A.", 1, 0)</f>
        <v>0</v>
      </c>
      <c r="AA17">
        <f>IF($C17="José Maria da Fonseca Vinhos, S.A.", 1, 0)</f>
        <v>0</v>
      </c>
      <c r="AB17">
        <f>IF($C17="João Portugal Ramos - Vinhos, SA", 1, 0)</f>
        <v>0</v>
      </c>
      <c r="AC17">
        <v>26.324999999999999</v>
      </c>
      <c r="AD17">
        <v>17</v>
      </c>
      <c r="AE17">
        <f>LN(AD17)</f>
        <v>2.8332133440562162</v>
      </c>
    </row>
    <row r="18" spans="1:31" x14ac:dyDescent="0.2">
      <c r="A18" t="s">
        <v>17</v>
      </c>
      <c r="B18" t="s">
        <v>16</v>
      </c>
      <c r="C18" t="s">
        <v>23</v>
      </c>
      <c r="D18">
        <v>20</v>
      </c>
      <c r="E18">
        <v>25</v>
      </c>
      <c r="F18">
        <v>22.5</v>
      </c>
      <c r="G18" t="s">
        <v>24</v>
      </c>
      <c r="H18" t="s">
        <v>33</v>
      </c>
      <c r="I18">
        <f>IF($A18="Espanha", 1, 0)</f>
        <v>0</v>
      </c>
      <c r="J18">
        <f>IF($A18="Regional Península de Setúbal", 1, 0)</f>
        <v>0</v>
      </c>
      <c r="K18">
        <v>0</v>
      </c>
      <c r="L18">
        <f>IF($C18="Ramos Pinto", 1, 0)</f>
        <v>1</v>
      </c>
      <c r="M18">
        <f>IF($G18="Domingos Soares Franco", 1, 0)</f>
        <v>0</v>
      </c>
      <c r="N18">
        <f>IF($G18="João Portugal Ramos", 1, 0)</f>
        <v>0</v>
      </c>
      <c r="O18">
        <f>IF($G18="João Nicolau de Almeida", 1, 0)</f>
        <v>1</v>
      </c>
      <c r="P18">
        <f>IF($G18="David Baverstock e Sandra Alves", 1, 0)</f>
        <v>0</v>
      </c>
      <c r="Q18">
        <f>IF($G18="David Baverstock e Luís Patrão", 1, 0)</f>
        <v>0</v>
      </c>
      <c r="R18">
        <v>0</v>
      </c>
      <c r="S18">
        <f>IF($A18="Regional Alentejo", 1, 0)</f>
        <v>0</v>
      </c>
      <c r="T18">
        <f>IF($A18="DOC Douro", 1, 0)</f>
        <v>1</v>
      </c>
      <c r="U18">
        <v>2013</v>
      </c>
      <c r="V18" t="s">
        <v>69</v>
      </c>
      <c r="W18">
        <f>IF($A18="DOC Alentejo", 1, 0)</f>
        <v>0</v>
      </c>
      <c r="X18">
        <v>1</v>
      </c>
      <c r="Y18">
        <v>14.5</v>
      </c>
      <c r="Z18">
        <f>IF(C18="Esporão S.A.", 1, 0)</f>
        <v>0</v>
      </c>
      <c r="AA18">
        <f>IF($C18="José Maria da Fonseca Vinhos, S.A.", 1, 0)</f>
        <v>0</v>
      </c>
      <c r="AB18">
        <f>IF($C18="João Portugal Ramos - Vinhos, SA", 1, 0)</f>
        <v>0</v>
      </c>
      <c r="AC18">
        <v>26.324999999999999</v>
      </c>
      <c r="AD18">
        <v>17</v>
      </c>
      <c r="AE18">
        <f>LN(AD18)</f>
        <v>2.8332133440562162</v>
      </c>
    </row>
    <row r="19" spans="1:31" x14ac:dyDescent="0.2">
      <c r="A19" t="s">
        <v>17</v>
      </c>
      <c r="B19" t="s">
        <v>28</v>
      </c>
      <c r="C19" t="s">
        <v>23</v>
      </c>
      <c r="D19">
        <v>15</v>
      </c>
      <c r="E19">
        <v>20</v>
      </c>
      <c r="F19">
        <v>17.5</v>
      </c>
      <c r="G19" t="s">
        <v>24</v>
      </c>
      <c r="H19" t="s">
        <v>70</v>
      </c>
      <c r="I19">
        <f>IF($A19="Espanha", 1, 0)</f>
        <v>0</v>
      </c>
      <c r="J19">
        <f>IF($A19="Regional Península de Setúbal", 1, 0)</f>
        <v>0</v>
      </c>
      <c r="K19">
        <v>0</v>
      </c>
      <c r="L19">
        <f>IF($C19="Ramos Pinto", 1, 0)</f>
        <v>1</v>
      </c>
      <c r="M19">
        <f>IF($G19="Domingos Soares Franco", 1, 0)</f>
        <v>0</v>
      </c>
      <c r="N19">
        <f>IF($G19="João Portugal Ramos", 1, 0)</f>
        <v>0</v>
      </c>
      <c r="O19">
        <f>IF($G19="João Nicolau de Almeida", 1, 0)</f>
        <v>1</v>
      </c>
      <c r="P19">
        <f>IF($G19="David Baverstock e Sandra Alves", 1, 0)</f>
        <v>0</v>
      </c>
      <c r="Q19">
        <f>IF($G19="David Baverstock e Luís Patrão", 1, 0)</f>
        <v>0</v>
      </c>
      <c r="R19">
        <v>1</v>
      </c>
      <c r="S19">
        <f>IF($A19="Regional Alentejo", 1, 0)</f>
        <v>0</v>
      </c>
      <c r="T19">
        <f>IF($A19="DOC Douro", 1, 0)</f>
        <v>1</v>
      </c>
      <c r="U19">
        <v>2014</v>
      </c>
      <c r="V19" t="s">
        <v>32</v>
      </c>
      <c r="W19">
        <f>IF($A19="DOC Alentejo", 1, 0)</f>
        <v>0</v>
      </c>
      <c r="X19">
        <v>0</v>
      </c>
      <c r="Y19">
        <v>13</v>
      </c>
      <c r="Z19">
        <f>IF(C19="Esporão S.A.", 1, 0)</f>
        <v>0</v>
      </c>
      <c r="AA19">
        <f>IF($C19="José Maria da Fonseca Vinhos, S.A.", 1, 0)</f>
        <v>0</v>
      </c>
      <c r="AB19">
        <f>IF($C19="João Portugal Ramos - Vinhos, SA", 1, 0)</f>
        <v>0</v>
      </c>
      <c r="AC19">
        <v>20.475000000000001</v>
      </c>
      <c r="AD19">
        <v>17</v>
      </c>
      <c r="AE19">
        <f>LN(AD19)</f>
        <v>2.8332133440562162</v>
      </c>
    </row>
    <row r="20" spans="1:31" x14ac:dyDescent="0.2">
      <c r="A20" t="s">
        <v>25</v>
      </c>
      <c r="B20" t="s">
        <v>16</v>
      </c>
      <c r="C20" t="s">
        <v>36</v>
      </c>
      <c r="D20">
        <v>25</v>
      </c>
      <c r="E20">
        <v>50</v>
      </c>
      <c r="F20">
        <v>37.5</v>
      </c>
      <c r="G20" t="s">
        <v>39</v>
      </c>
      <c r="H20" t="s">
        <v>73</v>
      </c>
      <c r="I20">
        <f>IF($A20="Espanha", 1, 0)</f>
        <v>0</v>
      </c>
      <c r="J20">
        <f>IF($A20="Regional Península de Setúbal", 1, 0)</f>
        <v>0</v>
      </c>
      <c r="K20">
        <v>0</v>
      </c>
      <c r="L20">
        <f>IF($C20="Ramos Pinto", 1, 0)</f>
        <v>0</v>
      </c>
      <c r="M20">
        <f>IF($G20="Domingos Soares Franco", 1, 0)</f>
        <v>0</v>
      </c>
      <c r="N20">
        <f>IF($G20="João Portugal Ramos", 1, 0)</f>
        <v>0</v>
      </c>
      <c r="O20">
        <f>IF($G20="João Nicolau de Almeida", 1, 0)</f>
        <v>0</v>
      </c>
      <c r="P20">
        <f>IF($G20="David Baverstock e Sandra Alves", 1, 0)</f>
        <v>0</v>
      </c>
      <c r="Q20">
        <f>IF($G20="David Baverstock e Luís Patrão", 1, 0)</f>
        <v>1</v>
      </c>
      <c r="R20">
        <v>0</v>
      </c>
      <c r="S20">
        <f>IF($A20="Regional Alentejo", 1, 0)</f>
        <v>0</v>
      </c>
      <c r="T20">
        <f>IF($A20="DOC Douro", 1, 0)</f>
        <v>0</v>
      </c>
      <c r="U20">
        <v>2008</v>
      </c>
      <c r="V20" t="s">
        <v>72</v>
      </c>
      <c r="W20">
        <f>IF($A20="DOC Alentejo", 1, 0)</f>
        <v>1</v>
      </c>
      <c r="X20">
        <v>1</v>
      </c>
      <c r="Y20">
        <v>14.5</v>
      </c>
      <c r="Z20">
        <f>IF(C20="Esporão S.A.", 1, 0)</f>
        <v>1</v>
      </c>
      <c r="AA20">
        <f>IF($C20="José Maria da Fonseca Vinhos, S.A.", 1, 0)</f>
        <v>0</v>
      </c>
      <c r="AB20">
        <f>IF($C20="João Portugal Ramos - Vinhos, SA", 1, 0)</f>
        <v>0</v>
      </c>
      <c r="AC20">
        <v>43.875</v>
      </c>
      <c r="AD20">
        <v>17</v>
      </c>
      <c r="AE20">
        <f>LN(AD20)</f>
        <v>2.8332133440562162</v>
      </c>
    </row>
    <row r="21" spans="1:31" x14ac:dyDescent="0.2">
      <c r="A21" t="s">
        <v>25</v>
      </c>
      <c r="B21" t="s">
        <v>28</v>
      </c>
      <c r="C21" t="s">
        <v>36</v>
      </c>
      <c r="D21">
        <v>15</v>
      </c>
      <c r="E21">
        <v>20</v>
      </c>
      <c r="F21">
        <v>17.5</v>
      </c>
      <c r="G21" t="s">
        <v>75</v>
      </c>
      <c r="H21" t="s">
        <v>71</v>
      </c>
      <c r="I21">
        <f>IF($A21="Espanha", 1, 0)</f>
        <v>0</v>
      </c>
      <c r="J21">
        <f>IF($A21="Regional Península de Setúbal", 1, 0)</f>
        <v>0</v>
      </c>
      <c r="K21">
        <v>0</v>
      </c>
      <c r="L21">
        <f>IF($C21="Ramos Pinto", 1, 0)</f>
        <v>0</v>
      </c>
      <c r="M21">
        <f>IF($G21="Domingos Soares Franco", 1, 0)</f>
        <v>0</v>
      </c>
      <c r="N21">
        <f>IF($G21="João Portugal Ramos", 1, 0)</f>
        <v>0</v>
      </c>
      <c r="O21">
        <f>IF($G21="João Nicolau de Almeida", 1, 0)</f>
        <v>0</v>
      </c>
      <c r="P21">
        <f>IF($G21="David Baverstock e Sandra Alves", 1, 0)</f>
        <v>1</v>
      </c>
      <c r="Q21">
        <f>IF($G21="David Baverstock e Luís Patrão", 1, 0)</f>
        <v>0</v>
      </c>
      <c r="R21">
        <v>1</v>
      </c>
      <c r="S21">
        <f>IF($A21="Regional Alentejo", 1, 0)</f>
        <v>0</v>
      </c>
      <c r="T21">
        <f>IF($A21="DOC Douro", 1, 0)</f>
        <v>0</v>
      </c>
      <c r="U21">
        <v>2009</v>
      </c>
      <c r="V21" t="s">
        <v>74</v>
      </c>
      <c r="W21">
        <f>IF($A21="DOC Alentejo", 1, 0)</f>
        <v>1</v>
      </c>
      <c r="X21">
        <v>0</v>
      </c>
      <c r="Y21">
        <v>14.5</v>
      </c>
      <c r="Z21">
        <f>IF(C21="Esporão S.A.", 1, 0)</f>
        <v>1</v>
      </c>
      <c r="AA21">
        <f>IF($C21="José Maria da Fonseca Vinhos, S.A.", 1, 0)</f>
        <v>0</v>
      </c>
      <c r="AB21">
        <f>IF($C21="João Portugal Ramos - Vinhos, SA", 1, 0)</f>
        <v>0</v>
      </c>
      <c r="AC21">
        <v>20.475000000000001</v>
      </c>
      <c r="AD21">
        <v>17</v>
      </c>
      <c r="AE21">
        <f>LN(AD21)</f>
        <v>2.8332133440562162</v>
      </c>
    </row>
    <row r="22" spans="1:31" x14ac:dyDescent="0.2">
      <c r="A22" t="s">
        <v>25</v>
      </c>
      <c r="B22" t="s">
        <v>28</v>
      </c>
      <c r="C22" t="s">
        <v>36</v>
      </c>
      <c r="D22">
        <v>15</v>
      </c>
      <c r="E22">
        <v>20</v>
      </c>
      <c r="F22">
        <v>17.5</v>
      </c>
      <c r="G22" t="s">
        <v>75</v>
      </c>
      <c r="H22" t="s">
        <v>77</v>
      </c>
      <c r="I22">
        <f>IF($A22="Espanha", 1, 0)</f>
        <v>0</v>
      </c>
      <c r="J22">
        <f>IF($A22="Regional Península de Setúbal", 1, 0)</f>
        <v>0</v>
      </c>
      <c r="K22">
        <v>0</v>
      </c>
      <c r="L22">
        <f>IF($C22="Ramos Pinto", 1, 0)</f>
        <v>0</v>
      </c>
      <c r="M22">
        <f>IF($G22="Domingos Soares Franco", 1, 0)</f>
        <v>0</v>
      </c>
      <c r="N22">
        <f>IF($G22="João Portugal Ramos", 1, 0)</f>
        <v>0</v>
      </c>
      <c r="O22">
        <f>IF($G22="João Nicolau de Almeida", 1, 0)</f>
        <v>0</v>
      </c>
      <c r="P22">
        <f>IF($G22="David Baverstock e Sandra Alves", 1, 0)</f>
        <v>1</v>
      </c>
      <c r="Q22">
        <f>IF($G22="David Baverstock e Luís Patrão", 1, 0)</f>
        <v>0</v>
      </c>
      <c r="R22">
        <v>1</v>
      </c>
      <c r="S22">
        <f>IF($A22="Regional Alentejo", 1, 0)</f>
        <v>0</v>
      </c>
      <c r="T22">
        <f>IF($A22="DOC Douro", 1, 0)</f>
        <v>0</v>
      </c>
      <c r="U22">
        <v>2011</v>
      </c>
      <c r="V22" t="s">
        <v>76</v>
      </c>
      <c r="W22">
        <f>IF($A22="DOC Alentejo", 1, 0)</f>
        <v>1</v>
      </c>
      <c r="X22">
        <v>0</v>
      </c>
      <c r="Y22">
        <v>14.5</v>
      </c>
      <c r="Z22">
        <f>IF(C22="Esporão S.A.", 1, 0)</f>
        <v>1</v>
      </c>
      <c r="AA22">
        <f>IF($C22="José Maria da Fonseca Vinhos, S.A.", 1, 0)</f>
        <v>0</v>
      </c>
      <c r="AB22">
        <f>IF($C22="João Portugal Ramos - Vinhos, SA", 1, 0)</f>
        <v>0</v>
      </c>
      <c r="AC22">
        <v>20.475000000000001</v>
      </c>
      <c r="AD22">
        <v>17</v>
      </c>
      <c r="AE22">
        <f>LN(AD22)</f>
        <v>2.8332133440562162</v>
      </c>
    </row>
    <row r="23" spans="1:31" x14ac:dyDescent="0.2">
      <c r="A23" t="s">
        <v>25</v>
      </c>
      <c r="B23" t="s">
        <v>28</v>
      </c>
      <c r="C23" t="s">
        <v>36</v>
      </c>
      <c r="D23">
        <v>15</v>
      </c>
      <c r="E23">
        <v>20</v>
      </c>
      <c r="F23">
        <v>17.5</v>
      </c>
      <c r="G23" t="s">
        <v>75</v>
      </c>
      <c r="H23" t="s">
        <v>41</v>
      </c>
      <c r="I23">
        <f>IF($A23="Espanha", 1, 0)</f>
        <v>0</v>
      </c>
      <c r="J23">
        <f>IF($A23="Regional Península de Setúbal", 1, 0)</f>
        <v>0</v>
      </c>
      <c r="K23">
        <v>0</v>
      </c>
      <c r="L23">
        <f>IF($C23="Ramos Pinto", 1, 0)</f>
        <v>0</v>
      </c>
      <c r="M23">
        <f>IF($G23="Domingos Soares Franco", 1, 0)</f>
        <v>0</v>
      </c>
      <c r="N23">
        <f>IF($G23="João Portugal Ramos", 1, 0)</f>
        <v>0</v>
      </c>
      <c r="O23">
        <f>IF($G23="João Nicolau de Almeida", 1, 0)</f>
        <v>0</v>
      </c>
      <c r="P23">
        <f>IF($G23="David Baverstock e Sandra Alves", 1, 0)</f>
        <v>1</v>
      </c>
      <c r="Q23">
        <f>IF($G23="David Baverstock e Luís Patrão", 1, 0)</f>
        <v>0</v>
      </c>
      <c r="R23">
        <v>1</v>
      </c>
      <c r="S23">
        <f>IF($A23="Regional Alentejo", 1, 0)</f>
        <v>0</v>
      </c>
      <c r="T23">
        <f>IF($A23="DOC Douro", 1, 0)</f>
        <v>0</v>
      </c>
      <c r="U23">
        <v>2012</v>
      </c>
      <c r="V23" t="s">
        <v>78</v>
      </c>
      <c r="W23">
        <f>IF($A23="DOC Alentejo", 1, 0)</f>
        <v>1</v>
      </c>
      <c r="X23">
        <v>0</v>
      </c>
      <c r="Y23">
        <v>14</v>
      </c>
      <c r="Z23">
        <f>IF(C23="Esporão S.A.", 1, 0)</f>
        <v>1</v>
      </c>
      <c r="AA23">
        <f>IF($C23="José Maria da Fonseca Vinhos, S.A.", 1, 0)</f>
        <v>0</v>
      </c>
      <c r="AB23">
        <f>IF($C23="João Portugal Ramos - Vinhos, SA", 1, 0)</f>
        <v>0</v>
      </c>
      <c r="AC23">
        <v>20.475000000000001</v>
      </c>
      <c r="AD23">
        <v>17</v>
      </c>
      <c r="AE23">
        <f>LN(AD23)</f>
        <v>2.8332133440562162</v>
      </c>
    </row>
    <row r="24" spans="1:31" x14ac:dyDescent="0.2">
      <c r="A24" t="s">
        <v>19</v>
      </c>
      <c r="B24" t="s">
        <v>28</v>
      </c>
      <c r="C24" t="s">
        <v>36</v>
      </c>
      <c r="D24">
        <v>15</v>
      </c>
      <c r="E24">
        <v>20</v>
      </c>
      <c r="F24">
        <v>17.5</v>
      </c>
      <c r="G24" t="s">
        <v>75</v>
      </c>
      <c r="H24" t="s">
        <v>41</v>
      </c>
      <c r="I24">
        <f>IF($A24="Espanha", 1, 0)</f>
        <v>0</v>
      </c>
      <c r="J24">
        <f>IF($A24="Regional Península de Setúbal", 1, 0)</f>
        <v>0</v>
      </c>
      <c r="K24">
        <v>0</v>
      </c>
      <c r="L24">
        <f>IF($C24="Ramos Pinto", 1, 0)</f>
        <v>0</v>
      </c>
      <c r="M24">
        <f>IF($G24="Domingos Soares Franco", 1, 0)</f>
        <v>0</v>
      </c>
      <c r="N24">
        <f>IF($G24="João Portugal Ramos", 1, 0)</f>
        <v>0</v>
      </c>
      <c r="O24">
        <f>IF($G24="João Nicolau de Almeida", 1, 0)</f>
        <v>0</v>
      </c>
      <c r="P24">
        <f>IF($G24="David Baverstock e Sandra Alves", 1, 0)</f>
        <v>1</v>
      </c>
      <c r="Q24">
        <f>IF($G24="David Baverstock e Luís Patrão", 1, 0)</f>
        <v>0</v>
      </c>
      <c r="R24">
        <v>1</v>
      </c>
      <c r="S24">
        <f>IF($A24="Regional Alentejo", 1, 0)</f>
        <v>1</v>
      </c>
      <c r="T24">
        <f>IF($A24="DOC Douro", 1, 0)</f>
        <v>0</v>
      </c>
      <c r="U24">
        <v>2013</v>
      </c>
      <c r="V24" t="s">
        <v>79</v>
      </c>
      <c r="W24">
        <f>IF($A24="DOC Alentejo", 1, 0)</f>
        <v>0</v>
      </c>
      <c r="X24">
        <v>0</v>
      </c>
      <c r="Y24">
        <v>14</v>
      </c>
      <c r="Z24">
        <f>IF(C24="Esporão S.A.", 1, 0)</f>
        <v>1</v>
      </c>
      <c r="AA24">
        <f>IF($C24="José Maria da Fonseca Vinhos, S.A.", 1, 0)</f>
        <v>0</v>
      </c>
      <c r="AB24">
        <f>IF($C24="João Portugal Ramos - Vinhos, SA", 1, 0)</f>
        <v>0</v>
      </c>
      <c r="AC24">
        <v>20.475000000000001</v>
      </c>
      <c r="AD24">
        <v>17</v>
      </c>
      <c r="AE24">
        <f>LN(AD24)</f>
        <v>2.8332133440562162</v>
      </c>
    </row>
    <row r="25" spans="1:31" x14ac:dyDescent="0.2">
      <c r="A25" t="s">
        <v>19</v>
      </c>
      <c r="B25" t="s">
        <v>28</v>
      </c>
      <c r="C25" t="s">
        <v>36</v>
      </c>
      <c r="D25">
        <v>15</v>
      </c>
      <c r="E25">
        <v>20</v>
      </c>
      <c r="F25">
        <v>17.5</v>
      </c>
      <c r="G25" t="s">
        <v>75</v>
      </c>
      <c r="H25" t="s">
        <v>41</v>
      </c>
      <c r="I25">
        <f>IF($A25="Espanha", 1, 0)</f>
        <v>0</v>
      </c>
      <c r="J25">
        <f>IF($A25="Regional Península de Setúbal", 1, 0)</f>
        <v>0</v>
      </c>
      <c r="K25">
        <v>0</v>
      </c>
      <c r="L25">
        <f>IF($C25="Ramos Pinto", 1, 0)</f>
        <v>0</v>
      </c>
      <c r="M25">
        <f>IF($G25="Domingos Soares Franco", 1, 0)</f>
        <v>0</v>
      </c>
      <c r="N25">
        <f>IF($G25="João Portugal Ramos", 1, 0)</f>
        <v>0</v>
      </c>
      <c r="O25">
        <f>IF($G25="João Nicolau de Almeida", 1, 0)</f>
        <v>0</v>
      </c>
      <c r="P25">
        <f>IF($G25="David Baverstock e Sandra Alves", 1, 0)</f>
        <v>1</v>
      </c>
      <c r="Q25">
        <f>IF($G25="David Baverstock e Luís Patrão", 1, 0)</f>
        <v>0</v>
      </c>
      <c r="R25">
        <v>1</v>
      </c>
      <c r="S25">
        <f>IF($A25="Regional Alentejo", 1, 0)</f>
        <v>1</v>
      </c>
      <c r="T25">
        <f>IF($A25="DOC Douro", 1, 0)</f>
        <v>0</v>
      </c>
      <c r="U25">
        <v>2014</v>
      </c>
      <c r="V25" t="s">
        <v>80</v>
      </c>
      <c r="W25">
        <f>IF($A25="DOC Alentejo", 1, 0)</f>
        <v>0</v>
      </c>
      <c r="X25">
        <v>0</v>
      </c>
      <c r="Y25">
        <v>14.5</v>
      </c>
      <c r="Z25">
        <f>IF(C25="Esporão S.A.", 1, 0)</f>
        <v>1</v>
      </c>
      <c r="AA25">
        <f>IF($C25="José Maria da Fonseca Vinhos, S.A.", 1, 0)</f>
        <v>0</v>
      </c>
      <c r="AB25">
        <f>IF($C25="João Portugal Ramos - Vinhos, SA", 1, 0)</f>
        <v>0</v>
      </c>
      <c r="AC25">
        <v>20.475000000000001</v>
      </c>
      <c r="AD25">
        <v>17</v>
      </c>
      <c r="AE25">
        <f>LN(AD25)</f>
        <v>2.8332133440562162</v>
      </c>
    </row>
    <row r="26" spans="1:31" x14ac:dyDescent="0.2">
      <c r="A26" t="s">
        <v>19</v>
      </c>
      <c r="B26" t="s">
        <v>28</v>
      </c>
      <c r="C26" t="s">
        <v>36</v>
      </c>
      <c r="D26">
        <v>15</v>
      </c>
      <c r="E26">
        <v>20</v>
      </c>
      <c r="F26">
        <v>17.5</v>
      </c>
      <c r="G26" t="s">
        <v>75</v>
      </c>
      <c r="H26" t="s">
        <v>41</v>
      </c>
      <c r="I26">
        <f>IF($A26="Espanha", 1, 0)</f>
        <v>0</v>
      </c>
      <c r="J26">
        <f>IF($A26="Regional Península de Setúbal", 1, 0)</f>
        <v>0</v>
      </c>
      <c r="K26">
        <v>0</v>
      </c>
      <c r="L26">
        <f>IF($C26="Ramos Pinto", 1, 0)</f>
        <v>0</v>
      </c>
      <c r="M26">
        <f>IF($G26="Domingos Soares Franco", 1, 0)</f>
        <v>0</v>
      </c>
      <c r="N26">
        <f>IF($G26="João Portugal Ramos", 1, 0)</f>
        <v>0</v>
      </c>
      <c r="O26">
        <f>IF($G26="João Nicolau de Almeida", 1, 0)</f>
        <v>0</v>
      </c>
      <c r="P26">
        <f>IF($G26="David Baverstock e Sandra Alves", 1, 0)</f>
        <v>1</v>
      </c>
      <c r="Q26">
        <f>IF($G26="David Baverstock e Luís Patrão", 1, 0)</f>
        <v>0</v>
      </c>
      <c r="R26">
        <v>1</v>
      </c>
      <c r="S26">
        <f>IF($A26="Regional Alentejo", 1, 0)</f>
        <v>1</v>
      </c>
      <c r="T26">
        <f>IF($A26="DOC Douro", 1, 0)</f>
        <v>0</v>
      </c>
      <c r="U26">
        <v>2015</v>
      </c>
      <c r="V26" t="s">
        <v>81</v>
      </c>
      <c r="W26">
        <f>IF($A26="DOC Alentejo", 1, 0)</f>
        <v>0</v>
      </c>
      <c r="X26">
        <v>0</v>
      </c>
      <c r="Y26">
        <v>14</v>
      </c>
      <c r="Z26">
        <f>IF(C26="Esporão S.A.", 1, 0)</f>
        <v>1</v>
      </c>
      <c r="AA26">
        <f>IF($C26="José Maria da Fonseca Vinhos, S.A.", 1, 0)</f>
        <v>0</v>
      </c>
      <c r="AB26">
        <f>IF($C26="João Portugal Ramos - Vinhos, SA", 1, 0)</f>
        <v>0</v>
      </c>
      <c r="AC26">
        <v>20.475000000000001</v>
      </c>
      <c r="AD26">
        <v>17</v>
      </c>
      <c r="AE26">
        <f>LN(AD26)</f>
        <v>2.8332133440562162</v>
      </c>
    </row>
    <row r="27" spans="1:31" x14ac:dyDescent="0.2">
      <c r="A27" t="s">
        <v>19</v>
      </c>
      <c r="B27" t="s">
        <v>28</v>
      </c>
      <c r="C27" t="s">
        <v>36</v>
      </c>
      <c r="D27">
        <v>15</v>
      </c>
      <c r="E27">
        <v>20</v>
      </c>
      <c r="F27">
        <v>17.5</v>
      </c>
      <c r="G27" t="s">
        <v>75</v>
      </c>
      <c r="H27" t="s">
        <v>41</v>
      </c>
      <c r="I27">
        <f>IF($A27="Espanha", 1, 0)</f>
        <v>0</v>
      </c>
      <c r="J27">
        <f>IF($A27="Regional Península de Setúbal", 1, 0)</f>
        <v>0</v>
      </c>
      <c r="K27">
        <v>0</v>
      </c>
      <c r="L27">
        <f>IF($C27="Ramos Pinto", 1, 0)</f>
        <v>0</v>
      </c>
      <c r="M27">
        <f>IF($G27="Domingos Soares Franco", 1, 0)</f>
        <v>0</v>
      </c>
      <c r="N27">
        <f>IF($G27="João Portugal Ramos", 1, 0)</f>
        <v>0</v>
      </c>
      <c r="O27">
        <f>IF($G27="João Nicolau de Almeida", 1, 0)</f>
        <v>0</v>
      </c>
      <c r="P27">
        <f>IF($G27="David Baverstock e Sandra Alves", 1, 0)</f>
        <v>1</v>
      </c>
      <c r="Q27">
        <f>IF($G27="David Baverstock e Luís Patrão", 1, 0)</f>
        <v>0</v>
      </c>
      <c r="R27">
        <v>1</v>
      </c>
      <c r="S27">
        <f>IF($A27="Regional Alentejo", 1, 0)</f>
        <v>1</v>
      </c>
      <c r="T27">
        <f>IF($A27="DOC Douro", 1, 0)</f>
        <v>0</v>
      </c>
      <c r="U27">
        <v>2016</v>
      </c>
      <c r="V27" t="s">
        <v>82</v>
      </c>
      <c r="W27">
        <f>IF($A27="DOC Alentejo", 1, 0)</f>
        <v>0</v>
      </c>
      <c r="X27">
        <v>0</v>
      </c>
      <c r="Y27">
        <v>13.5</v>
      </c>
      <c r="Z27">
        <f>IF(C27="Esporão S.A.", 1, 0)</f>
        <v>1</v>
      </c>
      <c r="AA27">
        <f>IF($C27="José Maria da Fonseca Vinhos, S.A.", 1, 0)</f>
        <v>0</v>
      </c>
      <c r="AB27">
        <f>IF($C27="João Portugal Ramos - Vinhos, SA", 1, 0)</f>
        <v>0</v>
      </c>
      <c r="AC27">
        <v>20.475000000000001</v>
      </c>
      <c r="AD27">
        <v>17</v>
      </c>
      <c r="AE27">
        <f>LN(AD27)</f>
        <v>2.8332133440562162</v>
      </c>
    </row>
    <row r="28" spans="1:31" x14ac:dyDescent="0.2">
      <c r="A28" t="s">
        <v>43</v>
      </c>
      <c r="B28" t="s">
        <v>16</v>
      </c>
      <c r="C28" t="s">
        <v>45</v>
      </c>
      <c r="D28">
        <v>20</v>
      </c>
      <c r="E28">
        <v>25</v>
      </c>
      <c r="F28">
        <v>22.5</v>
      </c>
      <c r="G28" t="s">
        <v>46</v>
      </c>
      <c r="H28" t="s">
        <v>84</v>
      </c>
      <c r="I28">
        <f>IF($A28="Espanha", 1, 0)</f>
        <v>0</v>
      </c>
      <c r="J28">
        <f>IF($A28="Regional Península de Setúbal", 1, 0)</f>
        <v>1</v>
      </c>
      <c r="K28">
        <v>0</v>
      </c>
      <c r="L28">
        <f>IF($C28="Ramos Pinto", 1, 0)</f>
        <v>0</v>
      </c>
      <c r="M28">
        <f>IF($G28="Domingos Soares Franco", 1, 0)</f>
        <v>1</v>
      </c>
      <c r="N28">
        <f>IF($G28="João Portugal Ramos", 1, 0)</f>
        <v>0</v>
      </c>
      <c r="O28">
        <f>IF($G28="João Nicolau de Almeida", 1, 0)</f>
        <v>0</v>
      </c>
      <c r="P28">
        <f>IF($G28="David Baverstock e Sandra Alves", 1, 0)</f>
        <v>0</v>
      </c>
      <c r="Q28">
        <f>IF($G28="David Baverstock e Luís Patrão", 1, 0)</f>
        <v>0</v>
      </c>
      <c r="R28">
        <v>0</v>
      </c>
      <c r="S28">
        <f>IF($A28="Regional Alentejo", 1, 0)</f>
        <v>0</v>
      </c>
      <c r="T28">
        <f>IF($A28="DOC Douro", 1, 0)</f>
        <v>0</v>
      </c>
      <c r="U28">
        <v>2001</v>
      </c>
      <c r="V28" t="s">
        <v>83</v>
      </c>
      <c r="W28">
        <f>IF($A28="DOC Alentejo", 1, 0)</f>
        <v>0</v>
      </c>
      <c r="X28">
        <v>1</v>
      </c>
      <c r="Y28">
        <v>14</v>
      </c>
      <c r="Z28">
        <f>IF(C28="Esporão S.A.", 1, 0)</f>
        <v>0</v>
      </c>
      <c r="AA28">
        <f>IF($C28="José Maria da Fonseca Vinhos, S.A.", 1, 0)</f>
        <v>1</v>
      </c>
      <c r="AB28">
        <f>IF($C28="João Portugal Ramos - Vinhos, SA", 1, 0)</f>
        <v>0</v>
      </c>
      <c r="AC28">
        <v>26.324999999999999</v>
      </c>
      <c r="AD28">
        <v>17</v>
      </c>
      <c r="AE28">
        <f>LN(AD28)</f>
        <v>2.8332133440562162</v>
      </c>
    </row>
    <row r="29" spans="1:31" x14ac:dyDescent="0.2">
      <c r="A29" t="s">
        <v>43</v>
      </c>
      <c r="B29" t="s">
        <v>16</v>
      </c>
      <c r="C29" t="s">
        <v>45</v>
      </c>
      <c r="D29">
        <v>20</v>
      </c>
      <c r="E29">
        <v>25</v>
      </c>
      <c r="F29">
        <v>22.5</v>
      </c>
      <c r="G29" t="s">
        <v>46</v>
      </c>
      <c r="H29" t="s">
        <v>84</v>
      </c>
      <c r="I29">
        <f>IF($A29="Espanha", 1, 0)</f>
        <v>0</v>
      </c>
      <c r="J29">
        <f>IF($A29="Regional Península de Setúbal", 1, 0)</f>
        <v>1</v>
      </c>
      <c r="K29">
        <v>0</v>
      </c>
      <c r="L29">
        <f>IF($C29="Ramos Pinto", 1, 0)</f>
        <v>0</v>
      </c>
      <c r="M29">
        <f>IF($G29="Domingos Soares Franco", 1, 0)</f>
        <v>1</v>
      </c>
      <c r="N29">
        <f>IF($G29="João Portugal Ramos", 1, 0)</f>
        <v>0</v>
      </c>
      <c r="O29">
        <f>IF($G29="João Nicolau de Almeida", 1, 0)</f>
        <v>0</v>
      </c>
      <c r="P29">
        <f>IF($G29="David Baverstock e Sandra Alves", 1, 0)</f>
        <v>0</v>
      </c>
      <c r="Q29">
        <f>IF($G29="David Baverstock e Luís Patrão", 1, 0)</f>
        <v>0</v>
      </c>
      <c r="R29">
        <v>0</v>
      </c>
      <c r="S29">
        <f>IF($A29="Regional Alentejo", 1, 0)</f>
        <v>0</v>
      </c>
      <c r="T29">
        <f>IF($A29="DOC Douro", 1, 0)</f>
        <v>0</v>
      </c>
      <c r="U29">
        <v>2004</v>
      </c>
      <c r="V29" t="s">
        <v>85</v>
      </c>
      <c r="W29">
        <f>IF($A29="DOC Alentejo", 1, 0)</f>
        <v>0</v>
      </c>
      <c r="X29">
        <v>1</v>
      </c>
      <c r="Y29">
        <v>14</v>
      </c>
      <c r="Z29">
        <f>IF(C29="Esporão S.A.", 1, 0)</f>
        <v>0</v>
      </c>
      <c r="AA29">
        <f>IF($C29="José Maria da Fonseca Vinhos, S.A.", 1, 0)</f>
        <v>1</v>
      </c>
      <c r="AB29">
        <f>IF($C29="João Portugal Ramos - Vinhos, SA", 1, 0)</f>
        <v>0</v>
      </c>
      <c r="AC29">
        <v>26.324999999999999</v>
      </c>
      <c r="AD29">
        <v>17</v>
      </c>
      <c r="AE29">
        <f>LN(AD29)</f>
        <v>2.8332133440562162</v>
      </c>
    </row>
    <row r="30" spans="1:31" x14ac:dyDescent="0.2">
      <c r="A30" t="s">
        <v>43</v>
      </c>
      <c r="B30" t="s">
        <v>16</v>
      </c>
      <c r="C30" t="s">
        <v>45</v>
      </c>
      <c r="D30">
        <v>25</v>
      </c>
      <c r="E30">
        <v>50</v>
      </c>
      <c r="F30">
        <v>37.5</v>
      </c>
      <c r="G30" t="s">
        <v>46</v>
      </c>
      <c r="H30" t="s">
        <v>84</v>
      </c>
      <c r="I30">
        <f>IF($A30="Espanha", 1, 0)</f>
        <v>0</v>
      </c>
      <c r="J30">
        <f>IF($A30="Regional Península de Setúbal", 1, 0)</f>
        <v>1</v>
      </c>
      <c r="K30">
        <v>0</v>
      </c>
      <c r="L30">
        <f>IF($C30="Ramos Pinto", 1, 0)</f>
        <v>0</v>
      </c>
      <c r="M30">
        <f>IF($G30="Domingos Soares Franco", 1, 0)</f>
        <v>1</v>
      </c>
      <c r="N30">
        <f>IF($G30="João Portugal Ramos", 1, 0)</f>
        <v>0</v>
      </c>
      <c r="O30">
        <f>IF($G30="João Nicolau de Almeida", 1, 0)</f>
        <v>0</v>
      </c>
      <c r="P30">
        <f>IF($G30="David Baverstock e Sandra Alves", 1, 0)</f>
        <v>0</v>
      </c>
      <c r="Q30">
        <f>IF($G30="David Baverstock e Luís Patrão", 1, 0)</f>
        <v>0</v>
      </c>
      <c r="R30">
        <v>0</v>
      </c>
      <c r="S30">
        <f>IF($A30="Regional Alentejo", 1, 0)</f>
        <v>0</v>
      </c>
      <c r="T30">
        <f>IF($A30="DOC Douro", 1, 0)</f>
        <v>0</v>
      </c>
      <c r="U30">
        <v>2011</v>
      </c>
      <c r="V30" t="s">
        <v>86</v>
      </c>
      <c r="W30">
        <f>IF($A30="DOC Alentejo", 1, 0)</f>
        <v>0</v>
      </c>
      <c r="X30">
        <v>1</v>
      </c>
      <c r="Y30">
        <v>14</v>
      </c>
      <c r="Z30">
        <f>IF(C30="Esporão S.A.", 1, 0)</f>
        <v>0</v>
      </c>
      <c r="AA30">
        <f>IF($C30="José Maria da Fonseca Vinhos, S.A.", 1, 0)</f>
        <v>1</v>
      </c>
      <c r="AB30">
        <f>IF($C30="João Portugal Ramos - Vinhos, SA", 1, 0)</f>
        <v>0</v>
      </c>
      <c r="AC30">
        <v>43.875</v>
      </c>
      <c r="AD30">
        <v>17</v>
      </c>
      <c r="AE30">
        <f>LN(AD30)</f>
        <v>2.8332133440562162</v>
      </c>
    </row>
    <row r="31" spans="1:31" x14ac:dyDescent="0.2">
      <c r="A31" t="s">
        <v>19</v>
      </c>
      <c r="B31" t="s">
        <v>16</v>
      </c>
      <c r="C31" t="s">
        <v>36</v>
      </c>
      <c r="D31">
        <v>20</v>
      </c>
      <c r="E31">
        <v>25</v>
      </c>
      <c r="F31">
        <v>22.5</v>
      </c>
      <c r="G31" t="s">
        <v>39</v>
      </c>
      <c r="H31" t="s">
        <v>40</v>
      </c>
      <c r="I31">
        <f>IF($A31="Espanha", 1, 0)</f>
        <v>0</v>
      </c>
      <c r="J31">
        <f>IF($A31="Regional Península de Setúbal", 1, 0)</f>
        <v>0</v>
      </c>
      <c r="K31">
        <v>0</v>
      </c>
      <c r="L31">
        <f>IF($C31="Ramos Pinto", 1, 0)</f>
        <v>0</v>
      </c>
      <c r="M31">
        <f>IF($G31="Domingos Soares Franco", 1, 0)</f>
        <v>0</v>
      </c>
      <c r="N31">
        <f>IF($G31="João Portugal Ramos", 1, 0)</f>
        <v>0</v>
      </c>
      <c r="O31">
        <f>IF($G31="João Nicolau de Almeida", 1, 0)</f>
        <v>0</v>
      </c>
      <c r="P31">
        <f>IF($G31="David Baverstock e Sandra Alves", 1, 0)</f>
        <v>0</v>
      </c>
      <c r="Q31">
        <f>IF($G31="David Baverstock e Luís Patrão", 1, 0)</f>
        <v>1</v>
      </c>
      <c r="R31">
        <v>0</v>
      </c>
      <c r="S31">
        <f>IF($A31="Regional Alentejo", 1, 0)</f>
        <v>1</v>
      </c>
      <c r="T31">
        <f>IF($A31="DOC Douro", 1, 0)</f>
        <v>0</v>
      </c>
      <c r="U31">
        <v>2007</v>
      </c>
      <c r="V31" t="s">
        <v>87</v>
      </c>
      <c r="W31">
        <f>IF($A31="DOC Alentejo", 1, 0)</f>
        <v>0</v>
      </c>
      <c r="X31">
        <v>1</v>
      </c>
      <c r="Y31">
        <v>14.5</v>
      </c>
      <c r="Z31">
        <f>IF(C31="Esporão S.A.", 1, 0)</f>
        <v>1</v>
      </c>
      <c r="AA31">
        <f>IF($C31="José Maria da Fonseca Vinhos, S.A.", 1, 0)</f>
        <v>0</v>
      </c>
      <c r="AB31">
        <f>IF($C31="João Portugal Ramos - Vinhos, SA", 1, 0)</f>
        <v>0</v>
      </c>
      <c r="AC31">
        <v>26.324999999999999</v>
      </c>
      <c r="AD31">
        <v>17</v>
      </c>
      <c r="AE31">
        <f>LN(AD31)</f>
        <v>2.8332133440562162</v>
      </c>
    </row>
    <row r="32" spans="1:31" x14ac:dyDescent="0.2">
      <c r="A32" t="s">
        <v>25</v>
      </c>
      <c r="B32" t="s">
        <v>16</v>
      </c>
      <c r="C32" t="s">
        <v>36</v>
      </c>
      <c r="D32">
        <v>20</v>
      </c>
      <c r="E32">
        <v>25</v>
      </c>
      <c r="F32">
        <v>22.5</v>
      </c>
      <c r="G32" t="s">
        <v>39</v>
      </c>
      <c r="H32" t="s">
        <v>40</v>
      </c>
      <c r="I32">
        <f>IF($A32="Espanha", 1, 0)</f>
        <v>0</v>
      </c>
      <c r="J32">
        <f>IF($A32="Regional Península de Setúbal", 1, 0)</f>
        <v>0</v>
      </c>
      <c r="K32">
        <v>0</v>
      </c>
      <c r="L32">
        <f>IF($C32="Ramos Pinto", 1, 0)</f>
        <v>0</v>
      </c>
      <c r="M32">
        <f>IF($G32="Domingos Soares Franco", 1, 0)</f>
        <v>0</v>
      </c>
      <c r="N32">
        <f>IF($G32="João Portugal Ramos", 1, 0)</f>
        <v>0</v>
      </c>
      <c r="O32">
        <f>IF($G32="João Nicolau de Almeida", 1, 0)</f>
        <v>0</v>
      </c>
      <c r="P32">
        <f>IF($G32="David Baverstock e Sandra Alves", 1, 0)</f>
        <v>0</v>
      </c>
      <c r="Q32">
        <f>IF($G32="David Baverstock e Luís Patrão", 1, 0)</f>
        <v>1</v>
      </c>
      <c r="R32">
        <v>0</v>
      </c>
      <c r="S32">
        <f>IF($A32="Regional Alentejo", 1, 0)</f>
        <v>0</v>
      </c>
      <c r="T32">
        <f>IF($A32="DOC Douro", 1, 0)</f>
        <v>0</v>
      </c>
      <c r="U32">
        <v>2012</v>
      </c>
      <c r="V32" t="s">
        <v>88</v>
      </c>
      <c r="W32">
        <f>IF($A32="DOC Alentejo", 1, 0)</f>
        <v>1</v>
      </c>
      <c r="X32">
        <v>1</v>
      </c>
      <c r="Y32">
        <v>14.5</v>
      </c>
      <c r="Z32">
        <f>IF(C32="Esporão S.A.", 1, 0)</f>
        <v>1</v>
      </c>
      <c r="AA32">
        <f>IF($C32="José Maria da Fonseca Vinhos, S.A.", 1, 0)</f>
        <v>0</v>
      </c>
      <c r="AB32">
        <f>IF($C32="João Portugal Ramos - Vinhos, SA", 1, 0)</f>
        <v>0</v>
      </c>
      <c r="AC32">
        <v>26.324999999999999</v>
      </c>
      <c r="AD32">
        <v>17</v>
      </c>
      <c r="AE32">
        <f>LN(AD32)</f>
        <v>2.8332133440562162</v>
      </c>
    </row>
    <row r="33" spans="1:31" x14ac:dyDescent="0.2">
      <c r="A33" t="s">
        <v>19</v>
      </c>
      <c r="B33" t="s">
        <v>16</v>
      </c>
      <c r="C33" t="s">
        <v>36</v>
      </c>
      <c r="D33">
        <v>20</v>
      </c>
      <c r="E33">
        <v>25</v>
      </c>
      <c r="F33">
        <v>22.5</v>
      </c>
      <c r="G33" t="s">
        <v>39</v>
      </c>
      <c r="H33" t="s">
        <v>30</v>
      </c>
      <c r="I33">
        <f>IF($A33="Espanha", 1, 0)</f>
        <v>0</v>
      </c>
      <c r="J33">
        <f>IF($A33="Regional Península de Setúbal", 1, 0)</f>
        <v>0</v>
      </c>
      <c r="K33">
        <v>0</v>
      </c>
      <c r="L33">
        <f>IF($C33="Ramos Pinto", 1, 0)</f>
        <v>0</v>
      </c>
      <c r="M33">
        <f>IF($G33="Domingos Soares Franco", 1, 0)</f>
        <v>0</v>
      </c>
      <c r="N33">
        <f>IF($G33="João Portugal Ramos", 1, 0)</f>
        <v>0</v>
      </c>
      <c r="O33">
        <f>IF($G33="João Nicolau de Almeida", 1, 0)</f>
        <v>0</v>
      </c>
      <c r="P33">
        <f>IF($G33="David Baverstock e Sandra Alves", 1, 0)</f>
        <v>0</v>
      </c>
      <c r="Q33">
        <f>IF($G33="David Baverstock e Luís Patrão", 1, 0)</f>
        <v>1</v>
      </c>
      <c r="R33">
        <v>0</v>
      </c>
      <c r="S33">
        <f>IF($A33="Regional Alentejo", 1, 0)</f>
        <v>1</v>
      </c>
      <c r="T33">
        <f>IF($A33="DOC Douro", 1, 0)</f>
        <v>0</v>
      </c>
      <c r="U33">
        <v>2008</v>
      </c>
      <c r="V33" t="s">
        <v>89</v>
      </c>
      <c r="W33">
        <f>IF($A33="DOC Alentejo", 1, 0)</f>
        <v>0</v>
      </c>
      <c r="X33">
        <v>1</v>
      </c>
      <c r="Y33">
        <v>14.5</v>
      </c>
      <c r="Z33">
        <f>IF(C33="Esporão S.A.", 1, 0)</f>
        <v>1</v>
      </c>
      <c r="AA33">
        <f>IF($C33="José Maria da Fonseca Vinhos, S.A.", 1, 0)</f>
        <v>0</v>
      </c>
      <c r="AB33">
        <f>IF($C33="João Portugal Ramos - Vinhos, SA", 1, 0)</f>
        <v>0</v>
      </c>
      <c r="AC33">
        <v>26.324999999999999</v>
      </c>
      <c r="AD33">
        <v>17</v>
      </c>
      <c r="AE33">
        <f>LN(AD33)</f>
        <v>2.8332133440562162</v>
      </c>
    </row>
    <row r="34" spans="1:31" x14ac:dyDescent="0.2">
      <c r="A34" t="s">
        <v>19</v>
      </c>
      <c r="B34" t="s">
        <v>16</v>
      </c>
      <c r="C34" t="s">
        <v>36</v>
      </c>
      <c r="D34">
        <v>20</v>
      </c>
      <c r="E34">
        <v>25</v>
      </c>
      <c r="F34">
        <v>22.5</v>
      </c>
      <c r="G34" t="s">
        <v>39</v>
      </c>
      <c r="H34" t="s">
        <v>55</v>
      </c>
      <c r="I34">
        <f>IF($A34="Espanha", 1, 0)</f>
        <v>0</v>
      </c>
      <c r="J34">
        <f>IF($A34="Regional Península de Setúbal", 1, 0)</f>
        <v>0</v>
      </c>
      <c r="K34">
        <v>0</v>
      </c>
      <c r="L34">
        <f>IF($C34="Ramos Pinto", 1, 0)</f>
        <v>0</v>
      </c>
      <c r="M34">
        <f>IF($G34="Domingos Soares Franco", 1, 0)</f>
        <v>0</v>
      </c>
      <c r="N34">
        <f>IF($G34="João Portugal Ramos", 1, 0)</f>
        <v>0</v>
      </c>
      <c r="O34">
        <f>IF($G34="João Nicolau de Almeida", 1, 0)</f>
        <v>0</v>
      </c>
      <c r="P34">
        <f>IF($G34="David Baverstock e Sandra Alves", 1, 0)</f>
        <v>0</v>
      </c>
      <c r="Q34">
        <f>IF($G34="David Baverstock e Luís Patrão", 1, 0)</f>
        <v>1</v>
      </c>
      <c r="R34">
        <v>0</v>
      </c>
      <c r="S34">
        <f>IF($A34="Regional Alentejo", 1, 0)</f>
        <v>1</v>
      </c>
      <c r="T34">
        <f>IF($A34="DOC Douro", 1, 0)</f>
        <v>0</v>
      </c>
      <c r="U34">
        <v>2007</v>
      </c>
      <c r="V34" t="s">
        <v>90</v>
      </c>
      <c r="W34">
        <f>IF($A34="DOC Alentejo", 1, 0)</f>
        <v>0</v>
      </c>
      <c r="X34">
        <v>1</v>
      </c>
      <c r="Y34">
        <v>14.5</v>
      </c>
      <c r="Z34">
        <f>IF(C34="Esporão S.A.", 1, 0)</f>
        <v>1</v>
      </c>
      <c r="AA34">
        <f>IF($C34="José Maria da Fonseca Vinhos, S.A.", 1, 0)</f>
        <v>0</v>
      </c>
      <c r="AB34">
        <f>IF($C34="João Portugal Ramos - Vinhos, SA", 1, 0)</f>
        <v>0</v>
      </c>
      <c r="AC34">
        <v>26.324999999999999</v>
      </c>
      <c r="AD34">
        <v>17</v>
      </c>
      <c r="AE34">
        <f>LN(AD34)</f>
        <v>2.8332133440562162</v>
      </c>
    </row>
    <row r="35" spans="1:31" x14ac:dyDescent="0.2">
      <c r="A35" t="s">
        <v>19</v>
      </c>
      <c r="B35" t="s">
        <v>16</v>
      </c>
      <c r="C35" t="s">
        <v>36</v>
      </c>
      <c r="D35">
        <v>20</v>
      </c>
      <c r="E35">
        <v>25</v>
      </c>
      <c r="F35">
        <v>22.5</v>
      </c>
      <c r="G35" t="s">
        <v>39</v>
      </c>
      <c r="H35" t="s">
        <v>55</v>
      </c>
      <c r="I35">
        <f>IF($A35="Espanha", 1, 0)</f>
        <v>0</v>
      </c>
      <c r="J35">
        <f>IF($A35="Regional Península de Setúbal", 1, 0)</f>
        <v>0</v>
      </c>
      <c r="K35">
        <v>0</v>
      </c>
      <c r="L35">
        <f>IF($C35="Ramos Pinto", 1, 0)</f>
        <v>0</v>
      </c>
      <c r="M35">
        <f>IF($G35="Domingos Soares Franco", 1, 0)</f>
        <v>0</v>
      </c>
      <c r="N35">
        <f>IF($G35="João Portugal Ramos", 1, 0)</f>
        <v>0</v>
      </c>
      <c r="O35">
        <f>IF($G35="João Nicolau de Almeida", 1, 0)</f>
        <v>0</v>
      </c>
      <c r="P35">
        <f>IF($G35="David Baverstock e Sandra Alves", 1, 0)</f>
        <v>0</v>
      </c>
      <c r="Q35">
        <f>IF($G35="David Baverstock e Luís Patrão", 1, 0)</f>
        <v>1</v>
      </c>
      <c r="R35">
        <v>0</v>
      </c>
      <c r="S35">
        <f>IF($A35="Regional Alentejo", 1, 0)</f>
        <v>1</v>
      </c>
      <c r="T35">
        <f>IF($A35="DOC Douro", 1, 0)</f>
        <v>0</v>
      </c>
      <c r="U35">
        <v>2008</v>
      </c>
      <c r="V35" t="s">
        <v>91</v>
      </c>
      <c r="W35">
        <f>IF($A35="DOC Alentejo", 1, 0)</f>
        <v>0</v>
      </c>
      <c r="X35">
        <v>1</v>
      </c>
      <c r="Y35">
        <v>14.5</v>
      </c>
      <c r="Z35">
        <f>IF(C35="Esporão S.A.", 1, 0)</f>
        <v>1</v>
      </c>
      <c r="AA35">
        <f>IF($C35="José Maria da Fonseca Vinhos, S.A.", 1, 0)</f>
        <v>0</v>
      </c>
      <c r="AB35">
        <f>IF($C35="João Portugal Ramos - Vinhos, SA", 1, 0)</f>
        <v>0</v>
      </c>
      <c r="AC35">
        <v>26.324999999999999</v>
      </c>
      <c r="AD35">
        <v>17</v>
      </c>
      <c r="AE35">
        <f>LN(AD35)</f>
        <v>2.8332133440562162</v>
      </c>
    </row>
    <row r="36" spans="1:31" x14ac:dyDescent="0.2">
      <c r="A36" t="s">
        <v>43</v>
      </c>
      <c r="B36" t="s">
        <v>16</v>
      </c>
      <c r="C36" t="s">
        <v>45</v>
      </c>
      <c r="D36">
        <v>25</v>
      </c>
      <c r="E36">
        <v>50</v>
      </c>
      <c r="F36">
        <v>37.5</v>
      </c>
      <c r="G36" t="s">
        <v>46</v>
      </c>
      <c r="H36" t="s">
        <v>93</v>
      </c>
      <c r="I36">
        <f>IF($A36="Espanha", 1, 0)</f>
        <v>0</v>
      </c>
      <c r="J36">
        <f>IF($A36="Regional Península de Setúbal", 1, 0)</f>
        <v>1</v>
      </c>
      <c r="K36">
        <v>0</v>
      </c>
      <c r="L36">
        <f>IF($C36="Ramos Pinto", 1, 0)</f>
        <v>0</v>
      </c>
      <c r="M36">
        <f>IF($G36="Domingos Soares Franco", 1, 0)</f>
        <v>1</v>
      </c>
      <c r="N36">
        <f>IF($G36="João Portugal Ramos", 1, 0)</f>
        <v>0</v>
      </c>
      <c r="O36">
        <f>IF($G36="João Nicolau de Almeida", 1, 0)</f>
        <v>0</v>
      </c>
      <c r="P36">
        <f>IF($G36="David Baverstock e Sandra Alves", 1, 0)</f>
        <v>0</v>
      </c>
      <c r="Q36">
        <f>IF($G36="David Baverstock e Luís Patrão", 1, 0)</f>
        <v>0</v>
      </c>
      <c r="R36">
        <v>0</v>
      </c>
      <c r="S36">
        <f>IF($A36="Regional Alentejo", 1, 0)</f>
        <v>0</v>
      </c>
      <c r="T36">
        <f>IF($A36="DOC Douro", 1, 0)</f>
        <v>0</v>
      </c>
      <c r="U36">
        <v>2003</v>
      </c>
      <c r="V36" t="s">
        <v>92</v>
      </c>
      <c r="W36">
        <f>IF($A36="DOC Alentejo", 1, 0)</f>
        <v>0</v>
      </c>
      <c r="X36">
        <v>1</v>
      </c>
      <c r="Y36">
        <v>14</v>
      </c>
      <c r="Z36">
        <f>IF(C36="Esporão S.A.", 1, 0)</f>
        <v>0</v>
      </c>
      <c r="AA36">
        <f>IF($C36="José Maria da Fonseca Vinhos, S.A.", 1, 0)</f>
        <v>1</v>
      </c>
      <c r="AB36">
        <f>IF($C36="João Portugal Ramos - Vinhos, SA", 1, 0)</f>
        <v>0</v>
      </c>
      <c r="AC36">
        <v>43.875</v>
      </c>
      <c r="AD36">
        <v>17</v>
      </c>
      <c r="AE36">
        <f>LN(AD36)</f>
        <v>2.8332133440562162</v>
      </c>
    </row>
    <row r="37" spans="1:31" x14ac:dyDescent="0.2">
      <c r="A37" t="s">
        <v>43</v>
      </c>
      <c r="B37" t="s">
        <v>16</v>
      </c>
      <c r="C37" t="s">
        <v>45</v>
      </c>
      <c r="D37">
        <v>25</v>
      </c>
      <c r="E37">
        <v>50</v>
      </c>
      <c r="F37">
        <v>37.5</v>
      </c>
      <c r="G37" t="s">
        <v>46</v>
      </c>
      <c r="H37" t="s">
        <v>44</v>
      </c>
      <c r="I37">
        <f>IF($A37="Espanha", 1, 0)</f>
        <v>0</v>
      </c>
      <c r="J37">
        <f>IF($A37="Regional Península de Setúbal", 1, 0)</f>
        <v>1</v>
      </c>
      <c r="K37">
        <v>0</v>
      </c>
      <c r="L37">
        <f>IF($C37="Ramos Pinto", 1, 0)</f>
        <v>0</v>
      </c>
      <c r="M37">
        <f>IF($G37="Domingos Soares Franco", 1, 0)</f>
        <v>1</v>
      </c>
      <c r="N37">
        <f>IF($G37="João Portugal Ramos", 1, 0)</f>
        <v>0</v>
      </c>
      <c r="O37">
        <f>IF($G37="João Nicolau de Almeida", 1, 0)</f>
        <v>0</v>
      </c>
      <c r="P37">
        <f>IF($G37="David Baverstock e Sandra Alves", 1, 0)</f>
        <v>0</v>
      </c>
      <c r="Q37">
        <f>IF($G37="David Baverstock e Luís Patrão", 1, 0)</f>
        <v>0</v>
      </c>
      <c r="R37">
        <v>0</v>
      </c>
      <c r="S37">
        <f>IF($A37="Regional Alentejo", 1, 0)</f>
        <v>0</v>
      </c>
      <c r="T37">
        <f>IF($A37="DOC Douro", 1, 0)</f>
        <v>0</v>
      </c>
      <c r="U37">
        <v>2008</v>
      </c>
      <c r="V37" t="s">
        <v>94</v>
      </c>
      <c r="W37">
        <f>IF($A37="DOC Alentejo", 1, 0)</f>
        <v>0</v>
      </c>
      <c r="X37">
        <v>1</v>
      </c>
      <c r="Y37">
        <v>13.5</v>
      </c>
      <c r="Z37">
        <f>IF(C37="Esporão S.A.", 1, 0)</f>
        <v>0</v>
      </c>
      <c r="AA37">
        <f>IF($C37="José Maria da Fonseca Vinhos, S.A.", 1, 0)</f>
        <v>1</v>
      </c>
      <c r="AB37">
        <f>IF($C37="João Portugal Ramos - Vinhos, SA", 1, 0)</f>
        <v>0</v>
      </c>
      <c r="AC37">
        <v>43.875</v>
      </c>
      <c r="AD37">
        <v>17</v>
      </c>
      <c r="AE37">
        <f>LN(AD37)</f>
        <v>2.8332133440562162</v>
      </c>
    </row>
    <row r="38" spans="1:31" x14ac:dyDescent="0.2">
      <c r="A38" t="s">
        <v>43</v>
      </c>
      <c r="B38" t="s">
        <v>16</v>
      </c>
      <c r="C38" t="s">
        <v>45</v>
      </c>
      <c r="D38">
        <v>25</v>
      </c>
      <c r="E38">
        <v>50</v>
      </c>
      <c r="F38">
        <v>37.5</v>
      </c>
      <c r="G38" t="s">
        <v>46</v>
      </c>
      <c r="H38" t="s">
        <v>44</v>
      </c>
      <c r="I38">
        <f>IF($A38="Espanha", 1, 0)</f>
        <v>0</v>
      </c>
      <c r="J38">
        <f>IF($A38="Regional Península de Setúbal", 1, 0)</f>
        <v>1</v>
      </c>
      <c r="K38">
        <v>0</v>
      </c>
      <c r="L38">
        <f>IF($C38="Ramos Pinto", 1, 0)</f>
        <v>0</v>
      </c>
      <c r="M38">
        <f>IF($G38="Domingos Soares Franco", 1, 0)</f>
        <v>1</v>
      </c>
      <c r="N38">
        <f>IF($G38="João Portugal Ramos", 1, 0)</f>
        <v>0</v>
      </c>
      <c r="O38">
        <f>IF($G38="João Nicolau de Almeida", 1, 0)</f>
        <v>0</v>
      </c>
      <c r="P38">
        <f>IF($G38="David Baverstock e Sandra Alves", 1, 0)</f>
        <v>0</v>
      </c>
      <c r="Q38">
        <f>IF($G38="David Baverstock e Luís Patrão", 1, 0)</f>
        <v>0</v>
      </c>
      <c r="R38">
        <v>0</v>
      </c>
      <c r="S38">
        <f>IF($A38="Regional Alentejo", 1, 0)</f>
        <v>0</v>
      </c>
      <c r="T38">
        <f>IF($A38="DOC Douro", 1, 0)</f>
        <v>0</v>
      </c>
      <c r="U38">
        <v>2014</v>
      </c>
      <c r="V38" t="s">
        <v>95</v>
      </c>
      <c r="W38">
        <f>IF($A38="DOC Alentejo", 1, 0)</f>
        <v>0</v>
      </c>
      <c r="X38">
        <v>1</v>
      </c>
      <c r="Y38">
        <v>14</v>
      </c>
      <c r="Z38">
        <f>IF(C38="Esporão S.A.", 1, 0)</f>
        <v>0</v>
      </c>
      <c r="AA38">
        <f>IF($C38="José Maria da Fonseca Vinhos, S.A.", 1, 0)</f>
        <v>1</v>
      </c>
      <c r="AB38">
        <f>IF($C38="João Portugal Ramos - Vinhos, SA", 1, 0)</f>
        <v>0</v>
      </c>
      <c r="AC38">
        <v>43.875</v>
      </c>
      <c r="AD38">
        <v>17</v>
      </c>
      <c r="AE38">
        <f>LN(AD38)</f>
        <v>2.8332133440562162</v>
      </c>
    </row>
    <row r="39" spans="1:31" x14ac:dyDescent="0.2">
      <c r="A39" t="s">
        <v>19</v>
      </c>
      <c r="B39" t="s">
        <v>16</v>
      </c>
      <c r="C39" t="s">
        <v>45</v>
      </c>
      <c r="D39">
        <v>12.5</v>
      </c>
      <c r="E39">
        <v>15</v>
      </c>
      <c r="F39">
        <v>13.75</v>
      </c>
      <c r="G39" t="s">
        <v>46</v>
      </c>
      <c r="H39" t="s">
        <v>97</v>
      </c>
      <c r="I39">
        <f>IF($A39="Espanha", 1, 0)</f>
        <v>0</v>
      </c>
      <c r="J39">
        <f>IF($A39="Regional Península de Setúbal", 1, 0)</f>
        <v>0</v>
      </c>
      <c r="K39">
        <v>0</v>
      </c>
      <c r="L39">
        <f>IF($C39="Ramos Pinto", 1, 0)</f>
        <v>0</v>
      </c>
      <c r="M39">
        <f>IF($G39="Domingos Soares Franco", 1, 0)</f>
        <v>1</v>
      </c>
      <c r="N39">
        <f>IF($G39="João Portugal Ramos", 1, 0)</f>
        <v>0</v>
      </c>
      <c r="O39">
        <f>IF($G39="João Nicolau de Almeida", 1, 0)</f>
        <v>0</v>
      </c>
      <c r="P39">
        <f>IF($G39="David Baverstock e Sandra Alves", 1, 0)</f>
        <v>0</v>
      </c>
      <c r="Q39">
        <f>IF($G39="David Baverstock e Luís Patrão", 1, 0)</f>
        <v>0</v>
      </c>
      <c r="R39">
        <v>0</v>
      </c>
      <c r="S39">
        <f>IF($A39="Regional Alentejo", 1, 0)</f>
        <v>1</v>
      </c>
      <c r="T39">
        <f>IF($A39="DOC Douro", 1, 0)</f>
        <v>0</v>
      </c>
      <c r="U39">
        <v>1999</v>
      </c>
      <c r="V39" t="s">
        <v>96</v>
      </c>
      <c r="W39">
        <f>IF($A39="DOC Alentejo", 1, 0)</f>
        <v>0</v>
      </c>
      <c r="X39">
        <v>1</v>
      </c>
      <c r="Y39">
        <v>13.5</v>
      </c>
      <c r="Z39">
        <f>IF(C39="Esporão S.A.", 1, 0)</f>
        <v>0</v>
      </c>
      <c r="AA39">
        <f>IF($C39="José Maria da Fonseca Vinhos, S.A.", 1, 0)</f>
        <v>1</v>
      </c>
      <c r="AB39">
        <f>IF($C39="João Portugal Ramos - Vinhos, SA", 1, 0)</f>
        <v>0</v>
      </c>
      <c r="AC39">
        <v>16.087499999999999</v>
      </c>
      <c r="AD39">
        <v>17</v>
      </c>
      <c r="AE39">
        <f>LN(AD39)</f>
        <v>2.8332133440562162</v>
      </c>
    </row>
    <row r="40" spans="1:31" x14ac:dyDescent="0.2">
      <c r="A40" t="s">
        <v>19</v>
      </c>
      <c r="B40" t="s">
        <v>16</v>
      </c>
      <c r="C40" t="s">
        <v>45</v>
      </c>
      <c r="D40">
        <v>15</v>
      </c>
      <c r="E40">
        <v>20</v>
      </c>
      <c r="F40">
        <v>17.5</v>
      </c>
      <c r="G40" t="s">
        <v>46</v>
      </c>
      <c r="H40" t="s">
        <v>99</v>
      </c>
      <c r="I40">
        <f>IF($A40="Espanha", 1, 0)</f>
        <v>0</v>
      </c>
      <c r="J40">
        <f>IF($A40="Regional Península de Setúbal", 1, 0)</f>
        <v>0</v>
      </c>
      <c r="K40">
        <v>0</v>
      </c>
      <c r="L40">
        <f>IF($C40="Ramos Pinto", 1, 0)</f>
        <v>0</v>
      </c>
      <c r="M40">
        <f>IF($G40="Domingos Soares Franco", 1, 0)</f>
        <v>1</v>
      </c>
      <c r="N40">
        <f>IF($G40="João Portugal Ramos", 1, 0)</f>
        <v>0</v>
      </c>
      <c r="O40">
        <f>IF($G40="João Nicolau de Almeida", 1, 0)</f>
        <v>0</v>
      </c>
      <c r="P40">
        <f>IF($G40="David Baverstock e Sandra Alves", 1, 0)</f>
        <v>0</v>
      </c>
      <c r="Q40">
        <f>IF($G40="David Baverstock e Luís Patrão", 1, 0)</f>
        <v>0</v>
      </c>
      <c r="R40">
        <v>0</v>
      </c>
      <c r="S40">
        <f>IF($A40="Regional Alentejo", 1, 0)</f>
        <v>1</v>
      </c>
      <c r="T40">
        <f>IF($A40="DOC Douro", 1, 0)</f>
        <v>0</v>
      </c>
      <c r="U40">
        <v>2011</v>
      </c>
      <c r="V40" t="s">
        <v>98</v>
      </c>
      <c r="W40">
        <f>IF($A40="DOC Alentejo", 1, 0)</f>
        <v>0</v>
      </c>
      <c r="X40">
        <v>1</v>
      </c>
      <c r="Y40">
        <v>14.5</v>
      </c>
      <c r="Z40">
        <f>IF(C40="Esporão S.A.", 1, 0)</f>
        <v>0</v>
      </c>
      <c r="AA40">
        <f>IF($C40="José Maria da Fonseca Vinhos, S.A.", 1, 0)</f>
        <v>1</v>
      </c>
      <c r="AB40">
        <f>IF($C40="João Portugal Ramos - Vinhos, SA", 1, 0)</f>
        <v>0</v>
      </c>
      <c r="AC40">
        <v>20.475000000000001</v>
      </c>
      <c r="AD40">
        <v>17</v>
      </c>
      <c r="AE40">
        <f>LN(AD40)</f>
        <v>2.8332133440562162</v>
      </c>
    </row>
    <row r="41" spans="1:31" x14ac:dyDescent="0.2">
      <c r="A41" t="s">
        <v>43</v>
      </c>
      <c r="B41" t="s">
        <v>16</v>
      </c>
      <c r="C41" t="s">
        <v>45</v>
      </c>
      <c r="D41">
        <v>15</v>
      </c>
      <c r="E41">
        <v>20</v>
      </c>
      <c r="F41">
        <v>17.5</v>
      </c>
      <c r="G41" t="s">
        <v>46</v>
      </c>
      <c r="H41" t="s">
        <v>99</v>
      </c>
      <c r="I41">
        <f>IF($A41="Espanha", 1, 0)</f>
        <v>0</v>
      </c>
      <c r="J41">
        <f>IF($A41="Regional Península de Setúbal", 1, 0)</f>
        <v>1</v>
      </c>
      <c r="K41">
        <v>0</v>
      </c>
      <c r="L41">
        <f>IF($C41="Ramos Pinto", 1, 0)</f>
        <v>0</v>
      </c>
      <c r="M41">
        <f>IF($G41="Domingos Soares Franco", 1, 0)</f>
        <v>1</v>
      </c>
      <c r="N41">
        <f>IF($G41="João Portugal Ramos", 1, 0)</f>
        <v>0</v>
      </c>
      <c r="O41">
        <f>IF($G41="João Nicolau de Almeida", 1, 0)</f>
        <v>0</v>
      </c>
      <c r="P41">
        <f>IF($G41="David Baverstock e Sandra Alves", 1, 0)</f>
        <v>0</v>
      </c>
      <c r="Q41">
        <f>IF($G41="David Baverstock e Luís Patrão", 1, 0)</f>
        <v>0</v>
      </c>
      <c r="R41">
        <v>0</v>
      </c>
      <c r="S41">
        <f>IF($A41="Regional Alentejo", 1, 0)</f>
        <v>0</v>
      </c>
      <c r="T41">
        <f>IF($A41="DOC Douro", 1, 0)</f>
        <v>0</v>
      </c>
      <c r="U41">
        <v>2014</v>
      </c>
      <c r="V41" t="s">
        <v>100</v>
      </c>
      <c r="W41">
        <f>IF($A41="DOC Alentejo", 1, 0)</f>
        <v>0</v>
      </c>
      <c r="X41">
        <v>1</v>
      </c>
      <c r="Y41">
        <v>14.5</v>
      </c>
      <c r="Z41">
        <f>IF(C41="Esporão S.A.", 1, 0)</f>
        <v>0</v>
      </c>
      <c r="AA41">
        <f>IF($C41="José Maria da Fonseca Vinhos, S.A.", 1, 0)</f>
        <v>1</v>
      </c>
      <c r="AB41">
        <f>IF($C41="João Portugal Ramos - Vinhos, SA", 1, 0)</f>
        <v>0</v>
      </c>
      <c r="AC41">
        <v>20.475000000000001</v>
      </c>
      <c r="AD41">
        <v>17</v>
      </c>
      <c r="AE41">
        <f>LN(AD41)</f>
        <v>2.8332133440562162</v>
      </c>
    </row>
    <row r="42" spans="1:31" x14ac:dyDescent="0.2">
      <c r="A42" t="s">
        <v>25</v>
      </c>
      <c r="B42" t="s">
        <v>16</v>
      </c>
      <c r="C42" t="s">
        <v>50</v>
      </c>
      <c r="D42">
        <v>25</v>
      </c>
      <c r="E42">
        <v>50</v>
      </c>
      <c r="F42">
        <v>37.5</v>
      </c>
      <c r="G42" t="s">
        <v>51</v>
      </c>
      <c r="H42" t="s">
        <v>53</v>
      </c>
      <c r="I42">
        <f>IF($A42="Espanha", 1, 0)</f>
        <v>0</v>
      </c>
      <c r="J42">
        <f>IF($A42="Regional Península de Setúbal", 1, 0)</f>
        <v>0</v>
      </c>
      <c r="K42">
        <v>0</v>
      </c>
      <c r="L42">
        <f>IF($C42="Ramos Pinto", 1, 0)</f>
        <v>0</v>
      </c>
      <c r="M42">
        <f>IF($G42="Domingos Soares Franco", 1, 0)</f>
        <v>0</v>
      </c>
      <c r="N42">
        <f>IF($G42="João Portugal Ramos", 1, 0)</f>
        <v>1</v>
      </c>
      <c r="O42">
        <f>IF($G42="João Nicolau de Almeida", 1, 0)</f>
        <v>0</v>
      </c>
      <c r="P42">
        <f>IF($G42="David Baverstock e Sandra Alves", 1, 0)</f>
        <v>0</v>
      </c>
      <c r="Q42">
        <f>IF($G42="David Baverstock e Luís Patrão", 1, 0)</f>
        <v>0</v>
      </c>
      <c r="R42">
        <v>0</v>
      </c>
      <c r="S42">
        <f>IF($A42="Regional Alentejo", 1, 0)</f>
        <v>0</v>
      </c>
      <c r="T42">
        <f>IF($A42="DOC Douro", 1, 0)</f>
        <v>0</v>
      </c>
      <c r="U42">
        <v>2008</v>
      </c>
      <c r="V42" t="s">
        <v>101</v>
      </c>
      <c r="W42">
        <f>IF($A42="DOC Alentejo", 1, 0)</f>
        <v>1</v>
      </c>
      <c r="X42">
        <v>1</v>
      </c>
      <c r="Y42">
        <v>14</v>
      </c>
      <c r="Z42">
        <f>IF(C42="Esporão S.A.", 1, 0)</f>
        <v>0</v>
      </c>
      <c r="AA42">
        <f>IF($C42="José Maria da Fonseca Vinhos, S.A.", 1, 0)</f>
        <v>0</v>
      </c>
      <c r="AB42">
        <f>IF($C42="João Portugal Ramos - Vinhos, SA", 1, 0)</f>
        <v>1</v>
      </c>
      <c r="AC42">
        <v>43.875</v>
      </c>
      <c r="AD42">
        <v>17</v>
      </c>
      <c r="AE42">
        <f>LN(AD42)</f>
        <v>2.8332133440562162</v>
      </c>
    </row>
    <row r="43" spans="1:31" x14ac:dyDescent="0.2">
      <c r="A43" t="s">
        <v>25</v>
      </c>
      <c r="B43" t="s">
        <v>16</v>
      </c>
      <c r="C43" t="s">
        <v>50</v>
      </c>
      <c r="D43">
        <v>25</v>
      </c>
      <c r="E43">
        <v>50</v>
      </c>
      <c r="F43">
        <v>37.5</v>
      </c>
      <c r="G43" t="s">
        <v>51</v>
      </c>
      <c r="H43" t="s">
        <v>53</v>
      </c>
      <c r="I43">
        <f>IF($A43="Espanha", 1, 0)</f>
        <v>0</v>
      </c>
      <c r="J43">
        <f>IF($A43="Regional Península de Setúbal", 1, 0)</f>
        <v>0</v>
      </c>
      <c r="K43">
        <v>0</v>
      </c>
      <c r="L43">
        <f>IF($C43="Ramos Pinto", 1, 0)</f>
        <v>0</v>
      </c>
      <c r="M43">
        <f>IF($G43="Domingos Soares Franco", 1, 0)</f>
        <v>0</v>
      </c>
      <c r="N43">
        <f>IF($G43="João Portugal Ramos", 1, 0)</f>
        <v>1</v>
      </c>
      <c r="O43">
        <f>IF($G43="João Nicolau de Almeida", 1, 0)</f>
        <v>0</v>
      </c>
      <c r="P43">
        <f>IF($G43="David Baverstock e Sandra Alves", 1, 0)</f>
        <v>0</v>
      </c>
      <c r="Q43">
        <f>IF($G43="David Baverstock e Luís Patrão", 1, 0)</f>
        <v>0</v>
      </c>
      <c r="R43">
        <v>0</v>
      </c>
      <c r="S43">
        <f>IF($A43="Regional Alentejo", 1, 0)</f>
        <v>0</v>
      </c>
      <c r="T43">
        <f>IF($A43="DOC Douro", 1, 0)</f>
        <v>0</v>
      </c>
      <c r="U43">
        <v>2009</v>
      </c>
      <c r="V43" t="s">
        <v>102</v>
      </c>
      <c r="W43">
        <f>IF($A43="DOC Alentejo", 1, 0)</f>
        <v>1</v>
      </c>
      <c r="X43">
        <v>1</v>
      </c>
      <c r="Y43">
        <v>14</v>
      </c>
      <c r="Z43">
        <f>IF(C43="Esporão S.A.", 1, 0)</f>
        <v>0</v>
      </c>
      <c r="AA43">
        <f>IF($C43="José Maria da Fonseca Vinhos, S.A.", 1, 0)</f>
        <v>0</v>
      </c>
      <c r="AB43">
        <f>IF($C43="João Portugal Ramos - Vinhos, SA", 1, 0)</f>
        <v>1</v>
      </c>
      <c r="AC43">
        <v>43.875</v>
      </c>
      <c r="AD43">
        <v>17</v>
      </c>
      <c r="AE43">
        <f>LN(AD43)</f>
        <v>2.8332133440562162</v>
      </c>
    </row>
    <row r="44" spans="1:31" x14ac:dyDescent="0.2">
      <c r="A44" t="s">
        <v>25</v>
      </c>
      <c r="B44" t="s">
        <v>16</v>
      </c>
      <c r="C44" t="s">
        <v>50</v>
      </c>
      <c r="D44">
        <v>25</v>
      </c>
      <c r="E44">
        <v>50</v>
      </c>
      <c r="F44">
        <v>37.5</v>
      </c>
      <c r="G44" t="s">
        <v>51</v>
      </c>
      <c r="H44" t="s">
        <v>53</v>
      </c>
      <c r="I44">
        <f>IF($A44="Espanha", 1, 0)</f>
        <v>0</v>
      </c>
      <c r="J44">
        <f>IF($A44="Regional Península de Setúbal", 1, 0)</f>
        <v>0</v>
      </c>
      <c r="K44">
        <v>0</v>
      </c>
      <c r="L44">
        <f>IF($C44="Ramos Pinto", 1, 0)</f>
        <v>0</v>
      </c>
      <c r="M44">
        <f>IF($G44="Domingos Soares Franco", 1, 0)</f>
        <v>0</v>
      </c>
      <c r="N44">
        <f>IF($G44="João Portugal Ramos", 1, 0)</f>
        <v>1</v>
      </c>
      <c r="O44">
        <f>IF($G44="João Nicolau de Almeida", 1, 0)</f>
        <v>0</v>
      </c>
      <c r="P44">
        <f>IF($G44="David Baverstock e Sandra Alves", 1, 0)</f>
        <v>0</v>
      </c>
      <c r="Q44">
        <f>IF($G44="David Baverstock e Luís Patrão", 1, 0)</f>
        <v>0</v>
      </c>
      <c r="R44">
        <v>0</v>
      </c>
      <c r="S44">
        <f>IF($A44="Regional Alentejo", 1, 0)</f>
        <v>0</v>
      </c>
      <c r="T44">
        <f>IF($A44="DOC Douro", 1, 0)</f>
        <v>0</v>
      </c>
      <c r="U44">
        <v>2014</v>
      </c>
      <c r="V44" t="s">
        <v>103</v>
      </c>
      <c r="W44">
        <f>IF($A44="DOC Alentejo", 1, 0)</f>
        <v>1</v>
      </c>
      <c r="X44">
        <v>1</v>
      </c>
      <c r="Y44">
        <v>14</v>
      </c>
      <c r="Z44">
        <f>IF(C44="Esporão S.A.", 1, 0)</f>
        <v>0</v>
      </c>
      <c r="AA44">
        <f>IF($C44="José Maria da Fonseca Vinhos, S.A.", 1, 0)</f>
        <v>0</v>
      </c>
      <c r="AB44">
        <f>IF($C44="João Portugal Ramos - Vinhos, SA", 1, 0)</f>
        <v>1</v>
      </c>
      <c r="AC44">
        <v>43.875</v>
      </c>
      <c r="AD44">
        <v>17</v>
      </c>
      <c r="AE44">
        <f>LN(AD44)</f>
        <v>2.8332133440562162</v>
      </c>
    </row>
    <row r="45" spans="1:31" x14ac:dyDescent="0.2">
      <c r="A45" t="s">
        <v>17</v>
      </c>
      <c r="B45" t="s">
        <v>16</v>
      </c>
      <c r="C45" t="s">
        <v>23</v>
      </c>
      <c r="D45">
        <v>7.5</v>
      </c>
      <c r="E45">
        <v>10</v>
      </c>
      <c r="F45">
        <v>8.75</v>
      </c>
      <c r="G45" t="s">
        <v>24</v>
      </c>
      <c r="H45" t="s">
        <v>111</v>
      </c>
      <c r="I45">
        <f>IF($A45="Espanha", 1, 0)</f>
        <v>0</v>
      </c>
      <c r="J45">
        <f>IF($A45="Regional Península de Setúbal", 1, 0)</f>
        <v>0</v>
      </c>
      <c r="K45">
        <v>0</v>
      </c>
      <c r="L45">
        <f>IF($C45="Ramos Pinto", 1, 0)</f>
        <v>1</v>
      </c>
      <c r="M45">
        <f>IF($G45="Domingos Soares Franco", 1, 0)</f>
        <v>0</v>
      </c>
      <c r="N45">
        <f>IF($G45="João Portugal Ramos", 1, 0)</f>
        <v>0</v>
      </c>
      <c r="O45">
        <f>IF($G45="João Nicolau de Almeida", 1, 0)</f>
        <v>1</v>
      </c>
      <c r="P45">
        <f>IF($G45="David Baverstock e Sandra Alves", 1, 0)</f>
        <v>0</v>
      </c>
      <c r="Q45">
        <f>IF($G45="David Baverstock e Luís Patrão", 1, 0)</f>
        <v>0</v>
      </c>
      <c r="R45">
        <v>0</v>
      </c>
      <c r="S45">
        <f>IF($A45="Regional Alentejo", 1, 0)</f>
        <v>0</v>
      </c>
      <c r="T45">
        <f>IF($A45="DOC Douro", 1, 0)</f>
        <v>1</v>
      </c>
      <c r="U45">
        <v>2011</v>
      </c>
      <c r="V45" t="s">
        <v>110</v>
      </c>
      <c r="W45">
        <f>IF($A45="DOC Alentejo", 1, 0)</f>
        <v>0</v>
      </c>
      <c r="X45">
        <v>1</v>
      </c>
      <c r="Y45">
        <v>14</v>
      </c>
      <c r="Z45">
        <f>IF(C45="Esporão S.A.", 1, 0)</f>
        <v>0</v>
      </c>
      <c r="AA45">
        <f>IF($C45="José Maria da Fonseca Vinhos, S.A.", 1, 0)</f>
        <v>0</v>
      </c>
      <c r="AB45">
        <f>IF($C45="João Portugal Ramos - Vinhos, SA", 1, 0)</f>
        <v>0</v>
      </c>
      <c r="AC45">
        <v>10.237500000000001</v>
      </c>
      <c r="AD45">
        <v>16.5</v>
      </c>
      <c r="AE45">
        <f>LN(AD45)</f>
        <v>2.8033603809065348</v>
      </c>
    </row>
    <row r="46" spans="1:31" x14ac:dyDescent="0.2">
      <c r="A46" t="s">
        <v>17</v>
      </c>
      <c r="B46" t="s">
        <v>16</v>
      </c>
      <c r="C46" t="s">
        <v>23</v>
      </c>
      <c r="D46">
        <v>20</v>
      </c>
      <c r="E46">
        <v>25</v>
      </c>
      <c r="F46">
        <v>22.5</v>
      </c>
      <c r="G46" t="s">
        <v>24</v>
      </c>
      <c r="H46" t="s">
        <v>27</v>
      </c>
      <c r="I46">
        <f>IF($A46="Espanha", 1, 0)</f>
        <v>0</v>
      </c>
      <c r="J46">
        <f>IF($A46="Regional Península de Setúbal", 1, 0)</f>
        <v>0</v>
      </c>
      <c r="K46">
        <v>0</v>
      </c>
      <c r="L46">
        <f>IF($C46="Ramos Pinto", 1, 0)</f>
        <v>1</v>
      </c>
      <c r="M46">
        <f>IF($G46="Domingos Soares Franco", 1, 0)</f>
        <v>0</v>
      </c>
      <c r="N46">
        <f>IF($G46="João Portugal Ramos", 1, 0)</f>
        <v>0</v>
      </c>
      <c r="O46">
        <f>IF($G46="João Nicolau de Almeida", 1, 0)</f>
        <v>1</v>
      </c>
      <c r="P46">
        <f>IF($G46="David Baverstock e Sandra Alves", 1, 0)</f>
        <v>0</v>
      </c>
      <c r="Q46">
        <f>IF($G46="David Baverstock e Luís Patrão", 1, 0)</f>
        <v>0</v>
      </c>
      <c r="R46">
        <v>0</v>
      </c>
      <c r="S46">
        <f>IF($A46="Regional Alentejo", 1, 0)</f>
        <v>0</v>
      </c>
      <c r="T46">
        <f>IF($A46="DOC Douro", 1, 0)</f>
        <v>1</v>
      </c>
      <c r="U46">
        <v>2006</v>
      </c>
      <c r="V46" t="s">
        <v>112</v>
      </c>
      <c r="W46">
        <f>IF($A46="DOC Alentejo", 1, 0)</f>
        <v>0</v>
      </c>
      <c r="X46">
        <v>1</v>
      </c>
      <c r="Y46">
        <v>15.5</v>
      </c>
      <c r="Z46">
        <f>IF(C46="Esporão S.A.", 1, 0)</f>
        <v>0</v>
      </c>
      <c r="AA46">
        <f>IF($C46="José Maria da Fonseca Vinhos, S.A.", 1, 0)</f>
        <v>0</v>
      </c>
      <c r="AB46">
        <f>IF($C46="João Portugal Ramos - Vinhos, SA", 1, 0)</f>
        <v>0</v>
      </c>
      <c r="AC46">
        <v>26.324999999999999</v>
      </c>
      <c r="AD46">
        <v>16.5</v>
      </c>
      <c r="AE46">
        <f>LN(AD46)</f>
        <v>2.8033603809065348</v>
      </c>
    </row>
    <row r="47" spans="1:31" x14ac:dyDescent="0.2">
      <c r="A47" t="s">
        <v>17</v>
      </c>
      <c r="B47" t="s">
        <v>28</v>
      </c>
      <c r="C47" t="s">
        <v>23</v>
      </c>
      <c r="D47">
        <v>12.5</v>
      </c>
      <c r="E47">
        <v>15</v>
      </c>
      <c r="F47">
        <v>13.75</v>
      </c>
      <c r="G47" t="s">
        <v>24</v>
      </c>
      <c r="H47" t="s">
        <v>113</v>
      </c>
      <c r="I47">
        <f>IF($A47="Espanha", 1, 0)</f>
        <v>0</v>
      </c>
      <c r="J47">
        <f>IF($A47="Regional Península de Setúbal", 1, 0)</f>
        <v>0</v>
      </c>
      <c r="K47">
        <v>0</v>
      </c>
      <c r="L47">
        <f>IF($C47="Ramos Pinto", 1, 0)</f>
        <v>1</v>
      </c>
      <c r="M47">
        <f>IF($G47="Domingos Soares Franco", 1, 0)</f>
        <v>0</v>
      </c>
      <c r="N47">
        <f>IF($G47="João Portugal Ramos", 1, 0)</f>
        <v>0</v>
      </c>
      <c r="O47">
        <f>IF($G47="João Nicolau de Almeida", 1, 0)</f>
        <v>1</v>
      </c>
      <c r="P47">
        <f>IF($G47="David Baverstock e Sandra Alves", 1, 0)</f>
        <v>0</v>
      </c>
      <c r="Q47">
        <f>IF($G47="David Baverstock e Luís Patrão", 1, 0)</f>
        <v>0</v>
      </c>
      <c r="R47">
        <v>1</v>
      </c>
      <c r="S47">
        <f>IF($A47="Regional Alentejo", 1, 0)</f>
        <v>0</v>
      </c>
      <c r="T47">
        <f>IF($A47="DOC Douro", 1, 0)</f>
        <v>1</v>
      </c>
      <c r="U47">
        <v>2008</v>
      </c>
      <c r="V47" t="s">
        <v>66</v>
      </c>
      <c r="W47">
        <f>IF($A47="DOC Alentejo", 1, 0)</f>
        <v>0</v>
      </c>
      <c r="X47">
        <v>0</v>
      </c>
      <c r="Y47">
        <v>13</v>
      </c>
      <c r="Z47">
        <f>IF(C47="Esporão S.A.", 1, 0)</f>
        <v>0</v>
      </c>
      <c r="AA47">
        <f>IF($C47="José Maria da Fonseca Vinhos, S.A.", 1, 0)</f>
        <v>0</v>
      </c>
      <c r="AB47">
        <f>IF($C47="João Portugal Ramos - Vinhos, SA", 1, 0)</f>
        <v>0</v>
      </c>
      <c r="AC47">
        <v>16.087499999999999</v>
      </c>
      <c r="AD47">
        <v>16.5</v>
      </c>
      <c r="AE47">
        <f>LN(AD47)</f>
        <v>2.8033603809065348</v>
      </c>
    </row>
    <row r="48" spans="1:31" x14ac:dyDescent="0.2">
      <c r="A48" t="s">
        <v>17</v>
      </c>
      <c r="B48" t="s">
        <v>28</v>
      </c>
      <c r="C48" t="s">
        <v>23</v>
      </c>
      <c r="D48">
        <v>12.5</v>
      </c>
      <c r="E48">
        <v>15</v>
      </c>
      <c r="F48">
        <v>13.75</v>
      </c>
      <c r="G48" t="s">
        <v>24</v>
      </c>
      <c r="H48" t="s">
        <v>113</v>
      </c>
      <c r="I48">
        <f>IF($A48="Espanha", 1, 0)</f>
        <v>0</v>
      </c>
      <c r="J48">
        <f>IF($A48="Regional Península de Setúbal", 1, 0)</f>
        <v>0</v>
      </c>
      <c r="K48">
        <v>0</v>
      </c>
      <c r="L48">
        <f>IF($C48="Ramos Pinto", 1, 0)</f>
        <v>1</v>
      </c>
      <c r="M48">
        <f>IF($G48="Domingos Soares Franco", 1, 0)</f>
        <v>0</v>
      </c>
      <c r="N48">
        <f>IF($G48="João Portugal Ramos", 1, 0)</f>
        <v>0</v>
      </c>
      <c r="O48">
        <f>IF($G48="João Nicolau de Almeida", 1, 0)</f>
        <v>1</v>
      </c>
      <c r="P48">
        <f>IF($G48="David Baverstock e Sandra Alves", 1, 0)</f>
        <v>0</v>
      </c>
      <c r="Q48">
        <f>IF($G48="David Baverstock e Luís Patrão", 1, 0)</f>
        <v>0</v>
      </c>
      <c r="R48">
        <v>1</v>
      </c>
      <c r="S48">
        <f>IF($A48="Regional Alentejo", 1, 0)</f>
        <v>0</v>
      </c>
      <c r="T48">
        <f>IF($A48="DOC Douro", 1, 0)</f>
        <v>1</v>
      </c>
      <c r="U48">
        <v>2009</v>
      </c>
      <c r="V48" t="s">
        <v>114</v>
      </c>
      <c r="W48">
        <f>IF($A48="DOC Alentejo", 1, 0)</f>
        <v>0</v>
      </c>
      <c r="X48">
        <v>0</v>
      </c>
      <c r="Y48">
        <v>14</v>
      </c>
      <c r="Z48">
        <f>IF(C48="Esporão S.A.", 1, 0)</f>
        <v>0</v>
      </c>
      <c r="AA48">
        <f>IF($C48="José Maria da Fonseca Vinhos, S.A.", 1, 0)</f>
        <v>0</v>
      </c>
      <c r="AB48">
        <f>IF($C48="João Portugal Ramos - Vinhos, SA", 1, 0)</f>
        <v>0</v>
      </c>
      <c r="AC48">
        <v>16.087499999999999</v>
      </c>
      <c r="AD48">
        <v>16.5</v>
      </c>
      <c r="AE48">
        <f>LN(AD48)</f>
        <v>2.8033603809065348</v>
      </c>
    </row>
    <row r="49" spans="1:31" x14ac:dyDescent="0.2">
      <c r="A49" t="s">
        <v>17</v>
      </c>
      <c r="B49" t="s">
        <v>28</v>
      </c>
      <c r="C49" t="s">
        <v>23</v>
      </c>
      <c r="D49">
        <v>15</v>
      </c>
      <c r="E49">
        <v>20</v>
      </c>
      <c r="F49">
        <v>17.5</v>
      </c>
      <c r="G49" t="s">
        <v>24</v>
      </c>
      <c r="H49" t="s">
        <v>115</v>
      </c>
      <c r="I49">
        <f>IF($A49="Espanha", 1, 0)</f>
        <v>0</v>
      </c>
      <c r="J49">
        <f>IF($A49="Regional Península de Setúbal", 1, 0)</f>
        <v>0</v>
      </c>
      <c r="K49">
        <v>0</v>
      </c>
      <c r="L49">
        <f>IF($C49="Ramos Pinto", 1, 0)</f>
        <v>1</v>
      </c>
      <c r="M49">
        <f>IF($G49="Domingos Soares Franco", 1, 0)</f>
        <v>0</v>
      </c>
      <c r="N49">
        <f>IF($G49="João Portugal Ramos", 1, 0)</f>
        <v>0</v>
      </c>
      <c r="O49">
        <f>IF($G49="João Nicolau de Almeida", 1, 0)</f>
        <v>1</v>
      </c>
      <c r="P49">
        <f>IF($G49="David Baverstock e Sandra Alves", 1, 0)</f>
        <v>0</v>
      </c>
      <c r="Q49">
        <f>IF($G49="David Baverstock e Luís Patrão", 1, 0)</f>
        <v>0</v>
      </c>
      <c r="R49">
        <v>1</v>
      </c>
      <c r="S49">
        <f>IF($A49="Regional Alentejo", 1, 0)</f>
        <v>0</v>
      </c>
      <c r="T49">
        <f>IF($A49="DOC Douro", 1, 0)</f>
        <v>1</v>
      </c>
      <c r="U49">
        <v>2011</v>
      </c>
      <c r="V49" t="s">
        <v>31</v>
      </c>
      <c r="W49">
        <f>IF($A49="DOC Alentejo", 1, 0)</f>
        <v>0</v>
      </c>
      <c r="X49">
        <v>0</v>
      </c>
      <c r="Y49">
        <v>12.5</v>
      </c>
      <c r="Z49">
        <f>IF(C49="Esporão S.A.", 1, 0)</f>
        <v>0</v>
      </c>
      <c r="AA49">
        <f>IF($C49="José Maria da Fonseca Vinhos, S.A.", 1, 0)</f>
        <v>0</v>
      </c>
      <c r="AB49">
        <f>IF($C49="João Portugal Ramos - Vinhos, SA", 1, 0)</f>
        <v>0</v>
      </c>
      <c r="AC49">
        <v>20.475000000000001</v>
      </c>
      <c r="AD49">
        <v>16.5</v>
      </c>
      <c r="AE49">
        <f>LN(AD49)</f>
        <v>2.8033603809065348</v>
      </c>
    </row>
    <row r="50" spans="1:31" x14ac:dyDescent="0.2">
      <c r="A50" t="s">
        <v>17</v>
      </c>
      <c r="B50" t="s">
        <v>28</v>
      </c>
      <c r="C50" t="s">
        <v>23</v>
      </c>
      <c r="D50">
        <v>15</v>
      </c>
      <c r="E50">
        <v>20</v>
      </c>
      <c r="F50">
        <v>17.5</v>
      </c>
      <c r="G50" t="s">
        <v>24</v>
      </c>
      <c r="H50" t="s">
        <v>115</v>
      </c>
      <c r="I50">
        <f>IF($A50="Espanha", 1, 0)</f>
        <v>0</v>
      </c>
      <c r="J50">
        <f>IF($A50="Regional Península de Setúbal", 1, 0)</f>
        <v>0</v>
      </c>
      <c r="K50">
        <v>0</v>
      </c>
      <c r="L50">
        <f>IF($C50="Ramos Pinto", 1, 0)</f>
        <v>1</v>
      </c>
      <c r="M50">
        <f>IF($G50="Domingos Soares Franco", 1, 0)</f>
        <v>0</v>
      </c>
      <c r="N50">
        <f>IF($G50="João Portugal Ramos", 1, 0)</f>
        <v>0</v>
      </c>
      <c r="O50">
        <f>IF($G50="João Nicolau de Almeida", 1, 0)</f>
        <v>1</v>
      </c>
      <c r="P50">
        <f>IF($G50="David Baverstock e Sandra Alves", 1, 0)</f>
        <v>0</v>
      </c>
      <c r="Q50">
        <f>IF($G50="David Baverstock e Luís Patrão", 1, 0)</f>
        <v>0</v>
      </c>
      <c r="R50">
        <v>1</v>
      </c>
      <c r="S50">
        <f>IF($A50="Regional Alentejo", 1, 0)</f>
        <v>0</v>
      </c>
      <c r="T50">
        <f>IF($A50="DOC Douro", 1, 0)</f>
        <v>1</v>
      </c>
      <c r="U50">
        <v>2012</v>
      </c>
      <c r="V50" t="s">
        <v>68</v>
      </c>
      <c r="W50">
        <f>IF($A50="DOC Alentejo", 1, 0)</f>
        <v>0</v>
      </c>
      <c r="X50">
        <v>0</v>
      </c>
      <c r="Y50">
        <v>13</v>
      </c>
      <c r="Z50">
        <f>IF(C50="Esporão S.A.", 1, 0)</f>
        <v>0</v>
      </c>
      <c r="AA50">
        <f>IF($C50="José Maria da Fonseca Vinhos, S.A.", 1, 0)</f>
        <v>0</v>
      </c>
      <c r="AB50">
        <f>IF($C50="João Portugal Ramos - Vinhos, SA", 1, 0)</f>
        <v>0</v>
      </c>
      <c r="AC50">
        <v>20.475000000000001</v>
      </c>
      <c r="AD50">
        <v>16.5</v>
      </c>
      <c r="AE50">
        <f>LN(AD50)</f>
        <v>2.8033603809065348</v>
      </c>
    </row>
    <row r="51" spans="1:31" x14ac:dyDescent="0.2">
      <c r="A51" t="s">
        <v>17</v>
      </c>
      <c r="B51" t="s">
        <v>28</v>
      </c>
      <c r="C51" t="s">
        <v>23</v>
      </c>
      <c r="D51">
        <v>15</v>
      </c>
      <c r="E51">
        <v>20</v>
      </c>
      <c r="F51">
        <v>17.5</v>
      </c>
      <c r="G51" t="s">
        <v>24</v>
      </c>
      <c r="H51" t="s">
        <v>70</v>
      </c>
      <c r="I51">
        <f>IF($A51="Espanha", 1, 0)</f>
        <v>0</v>
      </c>
      <c r="J51">
        <f>IF($A51="Regional Península de Setúbal", 1, 0)</f>
        <v>0</v>
      </c>
      <c r="K51">
        <v>0</v>
      </c>
      <c r="L51">
        <f>IF($C51="Ramos Pinto", 1, 0)</f>
        <v>1</v>
      </c>
      <c r="M51">
        <f>IF($G51="Domingos Soares Franco", 1, 0)</f>
        <v>0</v>
      </c>
      <c r="N51">
        <f>IF($G51="João Portugal Ramos", 1, 0)</f>
        <v>0</v>
      </c>
      <c r="O51">
        <f>IF($G51="João Nicolau de Almeida", 1, 0)</f>
        <v>1</v>
      </c>
      <c r="P51">
        <f>IF($G51="David Baverstock e Sandra Alves", 1, 0)</f>
        <v>0</v>
      </c>
      <c r="Q51">
        <f>IF($G51="David Baverstock e Luís Patrão", 1, 0)</f>
        <v>0</v>
      </c>
      <c r="R51">
        <v>1</v>
      </c>
      <c r="S51">
        <f>IF($A51="Regional Alentejo", 1, 0)</f>
        <v>0</v>
      </c>
      <c r="T51">
        <f>IF($A51="DOC Douro", 1, 0)</f>
        <v>1</v>
      </c>
      <c r="U51">
        <v>2013</v>
      </c>
      <c r="V51" t="s">
        <v>69</v>
      </c>
      <c r="W51">
        <f>IF($A51="DOC Alentejo", 1, 0)</f>
        <v>0</v>
      </c>
      <c r="X51">
        <v>0</v>
      </c>
      <c r="Y51">
        <v>13</v>
      </c>
      <c r="Z51">
        <f>IF(C51="Esporão S.A.", 1, 0)</f>
        <v>0</v>
      </c>
      <c r="AA51">
        <f>IF($C51="José Maria da Fonseca Vinhos, S.A.", 1, 0)</f>
        <v>0</v>
      </c>
      <c r="AB51">
        <f>IF($C51="João Portugal Ramos - Vinhos, SA", 1, 0)</f>
        <v>0</v>
      </c>
      <c r="AC51">
        <v>20.475000000000001</v>
      </c>
      <c r="AD51">
        <v>16.5</v>
      </c>
      <c r="AE51">
        <f>LN(AD51)</f>
        <v>2.8033603809065348</v>
      </c>
    </row>
    <row r="52" spans="1:31" x14ac:dyDescent="0.2">
      <c r="A52" t="s">
        <v>17</v>
      </c>
      <c r="B52" t="s">
        <v>28</v>
      </c>
      <c r="C52" t="s">
        <v>23</v>
      </c>
      <c r="D52">
        <v>15</v>
      </c>
      <c r="E52">
        <v>20</v>
      </c>
      <c r="F52">
        <v>17.5</v>
      </c>
      <c r="G52" t="s">
        <v>24</v>
      </c>
      <c r="H52" t="s">
        <v>117</v>
      </c>
      <c r="I52">
        <f>IF($A52="Espanha", 1, 0)</f>
        <v>0</v>
      </c>
      <c r="J52">
        <f>IF($A52="Regional Península de Setúbal", 1, 0)</f>
        <v>0</v>
      </c>
      <c r="K52">
        <v>0</v>
      </c>
      <c r="L52">
        <f>IF($C52="Ramos Pinto", 1, 0)</f>
        <v>1</v>
      </c>
      <c r="M52">
        <f>IF($G52="Domingos Soares Franco", 1, 0)</f>
        <v>0</v>
      </c>
      <c r="N52">
        <f>IF($G52="João Portugal Ramos", 1, 0)</f>
        <v>0</v>
      </c>
      <c r="O52">
        <f>IF($G52="João Nicolau de Almeida", 1, 0)</f>
        <v>1</v>
      </c>
      <c r="P52">
        <f>IF($G52="David Baverstock e Sandra Alves", 1, 0)</f>
        <v>0</v>
      </c>
      <c r="Q52">
        <f>IF($G52="David Baverstock e Luís Patrão", 1, 0)</f>
        <v>0</v>
      </c>
      <c r="R52">
        <v>1</v>
      </c>
      <c r="S52">
        <f>IF($A52="Regional Alentejo", 1, 0)</f>
        <v>0</v>
      </c>
      <c r="T52">
        <f>IF($A52="DOC Douro", 1, 0)</f>
        <v>1</v>
      </c>
      <c r="U52">
        <v>2015</v>
      </c>
      <c r="V52" t="s">
        <v>116</v>
      </c>
      <c r="W52">
        <f>IF($A52="DOC Alentejo", 1, 0)</f>
        <v>0</v>
      </c>
      <c r="X52">
        <v>0</v>
      </c>
      <c r="Y52">
        <v>13</v>
      </c>
      <c r="Z52">
        <f>IF(C52="Esporão S.A.", 1, 0)</f>
        <v>0</v>
      </c>
      <c r="AA52">
        <f>IF($C52="José Maria da Fonseca Vinhos, S.A.", 1, 0)</f>
        <v>0</v>
      </c>
      <c r="AB52">
        <f>IF($C52="João Portugal Ramos - Vinhos, SA", 1, 0)</f>
        <v>0</v>
      </c>
      <c r="AC52">
        <v>20.475000000000001</v>
      </c>
      <c r="AD52">
        <v>16.5</v>
      </c>
      <c r="AE52">
        <f>LN(AD52)</f>
        <v>2.8033603809065348</v>
      </c>
    </row>
    <row r="53" spans="1:31" x14ac:dyDescent="0.2">
      <c r="A53" t="s">
        <v>17</v>
      </c>
      <c r="B53" t="s">
        <v>28</v>
      </c>
      <c r="C53" t="s">
        <v>23</v>
      </c>
      <c r="D53">
        <v>15</v>
      </c>
      <c r="E53">
        <v>20</v>
      </c>
      <c r="F53">
        <v>17.5</v>
      </c>
      <c r="G53" t="s">
        <v>24</v>
      </c>
      <c r="H53" t="s">
        <v>119</v>
      </c>
      <c r="I53">
        <f>IF($A53="Espanha", 1, 0)</f>
        <v>0</v>
      </c>
      <c r="J53">
        <f>IF($A53="Regional Península de Setúbal", 1, 0)</f>
        <v>0</v>
      </c>
      <c r="K53">
        <v>0</v>
      </c>
      <c r="L53">
        <f>IF($C53="Ramos Pinto", 1, 0)</f>
        <v>1</v>
      </c>
      <c r="M53">
        <f>IF($G53="Domingos Soares Franco", 1, 0)</f>
        <v>0</v>
      </c>
      <c r="N53">
        <f>IF($G53="João Portugal Ramos", 1, 0)</f>
        <v>0</v>
      </c>
      <c r="O53">
        <f>IF($G53="João Nicolau de Almeida", 1, 0)</f>
        <v>1</v>
      </c>
      <c r="P53">
        <f>IF($G53="David Baverstock e Sandra Alves", 1, 0)</f>
        <v>0</v>
      </c>
      <c r="Q53">
        <f>IF($G53="David Baverstock e Luís Patrão", 1, 0)</f>
        <v>0</v>
      </c>
      <c r="R53">
        <v>1</v>
      </c>
      <c r="S53">
        <f>IF($A53="Regional Alentejo", 1, 0)</f>
        <v>0</v>
      </c>
      <c r="T53">
        <f>IF($A53="DOC Douro", 1, 0)</f>
        <v>1</v>
      </c>
      <c r="U53">
        <v>2017</v>
      </c>
      <c r="V53" t="s">
        <v>118</v>
      </c>
      <c r="W53">
        <f>IF($A53="DOC Alentejo", 1, 0)</f>
        <v>0</v>
      </c>
      <c r="X53">
        <v>0</v>
      </c>
      <c r="Y53">
        <v>14.5</v>
      </c>
      <c r="Z53">
        <f>IF(C53="Esporão S.A.", 1, 0)</f>
        <v>0</v>
      </c>
      <c r="AA53">
        <f>IF($C53="José Maria da Fonseca Vinhos, S.A.", 1, 0)</f>
        <v>0</v>
      </c>
      <c r="AB53">
        <f>IF($C53="João Portugal Ramos - Vinhos, SA", 1, 0)</f>
        <v>0</v>
      </c>
      <c r="AC53">
        <v>20.475000000000001</v>
      </c>
      <c r="AD53">
        <v>16.5</v>
      </c>
      <c r="AE53">
        <f>LN(AD53)</f>
        <v>2.8033603809065348</v>
      </c>
    </row>
    <row r="54" spans="1:31" x14ac:dyDescent="0.2">
      <c r="A54" t="s">
        <v>19</v>
      </c>
      <c r="B54" t="s">
        <v>16</v>
      </c>
      <c r="C54" t="s">
        <v>36</v>
      </c>
      <c r="D54">
        <v>10</v>
      </c>
      <c r="E54">
        <v>12.5</v>
      </c>
      <c r="F54">
        <v>11.25</v>
      </c>
      <c r="G54" t="s">
        <v>39</v>
      </c>
      <c r="H54" t="s">
        <v>121</v>
      </c>
      <c r="I54">
        <f>IF($A54="Espanha", 1, 0)</f>
        <v>0</v>
      </c>
      <c r="J54">
        <f>IF($A54="Regional Península de Setúbal", 1, 0)</f>
        <v>0</v>
      </c>
      <c r="K54">
        <v>0</v>
      </c>
      <c r="L54">
        <f>IF($C54="Ramos Pinto", 1, 0)</f>
        <v>0</v>
      </c>
      <c r="M54">
        <f>IF($G54="Domingos Soares Franco", 1, 0)</f>
        <v>0</v>
      </c>
      <c r="N54">
        <f>IF($G54="João Portugal Ramos", 1, 0)</f>
        <v>0</v>
      </c>
      <c r="O54">
        <f>IF($G54="João Nicolau de Almeida", 1, 0)</f>
        <v>0</v>
      </c>
      <c r="P54">
        <f>IF($G54="David Baverstock e Sandra Alves", 1, 0)</f>
        <v>0</v>
      </c>
      <c r="Q54">
        <f>IF($G54="David Baverstock e Luís Patrão", 1, 0)</f>
        <v>1</v>
      </c>
      <c r="R54">
        <v>0</v>
      </c>
      <c r="S54">
        <f>IF($A54="Regional Alentejo", 1, 0)</f>
        <v>1</v>
      </c>
      <c r="T54">
        <f>IF($A54="DOC Douro", 1, 0)</f>
        <v>0</v>
      </c>
      <c r="U54">
        <v>2008</v>
      </c>
      <c r="V54" t="s">
        <v>120</v>
      </c>
      <c r="W54">
        <f>IF($A54="DOC Alentejo", 1, 0)</f>
        <v>0</v>
      </c>
      <c r="X54">
        <v>1</v>
      </c>
      <c r="Y54">
        <v>14.5</v>
      </c>
      <c r="Z54">
        <f>IF(C54="Esporão S.A.", 1, 0)</f>
        <v>1</v>
      </c>
      <c r="AA54">
        <f>IF($C54="José Maria da Fonseca Vinhos, S.A.", 1, 0)</f>
        <v>0</v>
      </c>
      <c r="AB54">
        <f>IF($C54="João Portugal Ramos - Vinhos, SA", 1, 0)</f>
        <v>0</v>
      </c>
      <c r="AC54">
        <v>13.1625</v>
      </c>
      <c r="AD54">
        <v>16.5</v>
      </c>
      <c r="AE54">
        <f>LN(AD54)</f>
        <v>2.8033603809065348</v>
      </c>
    </row>
    <row r="55" spans="1:31" x14ac:dyDescent="0.2">
      <c r="A55" t="s">
        <v>25</v>
      </c>
      <c r="B55" t="s">
        <v>28</v>
      </c>
      <c r="C55" t="s">
        <v>36</v>
      </c>
      <c r="D55">
        <v>20</v>
      </c>
      <c r="E55">
        <v>25</v>
      </c>
      <c r="F55">
        <v>22.5</v>
      </c>
      <c r="G55" t="s">
        <v>75</v>
      </c>
      <c r="H55" t="s">
        <v>71</v>
      </c>
      <c r="I55">
        <f>IF($A55="Espanha", 1, 0)</f>
        <v>0</v>
      </c>
      <c r="J55">
        <f>IF($A55="Regional Península de Setúbal", 1, 0)</f>
        <v>0</v>
      </c>
      <c r="K55">
        <v>0</v>
      </c>
      <c r="L55">
        <f>IF($C55="Ramos Pinto", 1, 0)</f>
        <v>0</v>
      </c>
      <c r="M55">
        <f>IF($G55="Domingos Soares Franco", 1, 0)</f>
        <v>0</v>
      </c>
      <c r="N55">
        <f>IF($G55="João Portugal Ramos", 1, 0)</f>
        <v>0</v>
      </c>
      <c r="O55">
        <f>IF($G55="João Nicolau de Almeida", 1, 0)</f>
        <v>0</v>
      </c>
      <c r="P55">
        <f>IF($G55="David Baverstock e Sandra Alves", 1, 0)</f>
        <v>1</v>
      </c>
      <c r="Q55">
        <f>IF($G55="David Baverstock e Luís Patrão", 1, 0)</f>
        <v>0</v>
      </c>
      <c r="R55">
        <v>1</v>
      </c>
      <c r="S55">
        <f>IF($A55="Regional Alentejo", 1, 0)</f>
        <v>0</v>
      </c>
      <c r="T55">
        <f>IF($A55="DOC Douro", 1, 0)</f>
        <v>0</v>
      </c>
      <c r="U55">
        <v>2007</v>
      </c>
      <c r="V55" t="s">
        <v>122</v>
      </c>
      <c r="W55">
        <f>IF($A55="DOC Alentejo", 1, 0)</f>
        <v>1</v>
      </c>
      <c r="X55">
        <v>0</v>
      </c>
      <c r="Y55">
        <v>14.5</v>
      </c>
      <c r="Z55">
        <f>IF(C55="Esporão S.A.", 1, 0)</f>
        <v>1</v>
      </c>
      <c r="AA55">
        <f>IF($C55="José Maria da Fonseca Vinhos, S.A.", 1, 0)</f>
        <v>0</v>
      </c>
      <c r="AB55">
        <f>IF($C55="João Portugal Ramos - Vinhos, SA", 1, 0)</f>
        <v>0</v>
      </c>
      <c r="AC55">
        <v>26.324999999999999</v>
      </c>
      <c r="AD55">
        <v>16.5</v>
      </c>
      <c r="AE55">
        <f>LN(AD55)</f>
        <v>2.8033603809065348</v>
      </c>
    </row>
    <row r="56" spans="1:31" x14ac:dyDescent="0.2">
      <c r="A56" t="s">
        <v>25</v>
      </c>
      <c r="B56" t="s">
        <v>16</v>
      </c>
      <c r="C56" t="s">
        <v>36</v>
      </c>
      <c r="D56">
        <v>15</v>
      </c>
      <c r="E56">
        <v>20</v>
      </c>
      <c r="F56">
        <v>17.5</v>
      </c>
      <c r="G56" t="s">
        <v>39</v>
      </c>
      <c r="H56" t="s">
        <v>124</v>
      </c>
      <c r="I56">
        <f>IF($A56="Espanha", 1, 0)</f>
        <v>0</v>
      </c>
      <c r="J56">
        <f>IF($A56="Regional Península de Setúbal", 1, 0)</f>
        <v>0</v>
      </c>
      <c r="K56">
        <v>0</v>
      </c>
      <c r="L56">
        <f>IF($C56="Ramos Pinto", 1, 0)</f>
        <v>0</v>
      </c>
      <c r="M56">
        <f>IF($G56="Domingos Soares Franco", 1, 0)</f>
        <v>0</v>
      </c>
      <c r="N56">
        <f>IF($G56="João Portugal Ramos", 1, 0)</f>
        <v>0</v>
      </c>
      <c r="O56">
        <f>IF($G56="João Nicolau de Almeida", 1, 0)</f>
        <v>0</v>
      </c>
      <c r="P56">
        <f>IF($G56="David Baverstock e Sandra Alves", 1, 0)</f>
        <v>0</v>
      </c>
      <c r="Q56">
        <f>IF($G56="David Baverstock e Luís Patrão", 1, 0)</f>
        <v>1</v>
      </c>
      <c r="R56">
        <v>0</v>
      </c>
      <c r="S56">
        <f>IF($A56="Regional Alentejo", 1, 0)</f>
        <v>0</v>
      </c>
      <c r="T56">
        <f>IF($A56="DOC Douro", 1, 0)</f>
        <v>0</v>
      </c>
      <c r="U56">
        <v>2007</v>
      </c>
      <c r="V56" t="s">
        <v>123</v>
      </c>
      <c r="W56">
        <f>IF($A56="DOC Alentejo", 1, 0)</f>
        <v>1</v>
      </c>
      <c r="X56">
        <v>1</v>
      </c>
      <c r="Y56">
        <v>14.5</v>
      </c>
      <c r="Z56">
        <f>IF(C56="Esporão S.A.", 1, 0)</f>
        <v>1</v>
      </c>
      <c r="AA56">
        <f>IF($C56="José Maria da Fonseca Vinhos, S.A.", 1, 0)</f>
        <v>0</v>
      </c>
      <c r="AB56">
        <f>IF($C56="João Portugal Ramos - Vinhos, SA", 1, 0)</f>
        <v>0</v>
      </c>
      <c r="AC56">
        <v>20.475000000000001</v>
      </c>
      <c r="AD56">
        <v>16.5</v>
      </c>
      <c r="AE56">
        <f>LN(AD56)</f>
        <v>2.8033603809065348</v>
      </c>
    </row>
    <row r="57" spans="1:31" x14ac:dyDescent="0.2">
      <c r="A57" t="s">
        <v>25</v>
      </c>
      <c r="B57" t="s">
        <v>16</v>
      </c>
      <c r="C57" t="s">
        <v>36</v>
      </c>
      <c r="D57">
        <v>15</v>
      </c>
      <c r="E57">
        <v>20</v>
      </c>
      <c r="F57">
        <v>17.5</v>
      </c>
      <c r="G57" t="s">
        <v>39</v>
      </c>
      <c r="H57" t="s">
        <v>126</v>
      </c>
      <c r="I57">
        <f>IF($A57="Espanha", 1, 0)</f>
        <v>0</v>
      </c>
      <c r="J57">
        <f>IF($A57="Regional Península de Setúbal", 1, 0)</f>
        <v>0</v>
      </c>
      <c r="K57">
        <v>0</v>
      </c>
      <c r="L57">
        <f>IF($C57="Ramos Pinto", 1, 0)</f>
        <v>0</v>
      </c>
      <c r="M57">
        <f>IF($G57="Domingos Soares Franco", 1, 0)</f>
        <v>0</v>
      </c>
      <c r="N57">
        <f>IF($G57="João Portugal Ramos", 1, 0)</f>
        <v>0</v>
      </c>
      <c r="O57">
        <f>IF($G57="João Nicolau de Almeida", 1, 0)</f>
        <v>0</v>
      </c>
      <c r="P57">
        <f>IF($G57="David Baverstock e Sandra Alves", 1, 0)</f>
        <v>0</v>
      </c>
      <c r="Q57">
        <f>IF($G57="David Baverstock e Luís Patrão", 1, 0)</f>
        <v>1</v>
      </c>
      <c r="R57">
        <v>0</v>
      </c>
      <c r="S57">
        <f>IF($A57="Regional Alentejo", 1, 0)</f>
        <v>0</v>
      </c>
      <c r="T57">
        <f>IF($A57="DOC Douro", 1, 0)</f>
        <v>0</v>
      </c>
      <c r="U57">
        <v>2009</v>
      </c>
      <c r="V57" t="s">
        <v>125</v>
      </c>
      <c r="W57">
        <f>IF($A57="DOC Alentejo", 1, 0)</f>
        <v>1</v>
      </c>
      <c r="X57">
        <v>1</v>
      </c>
      <c r="Y57">
        <v>14.5</v>
      </c>
      <c r="Z57">
        <f>IF(C57="Esporão S.A.", 1, 0)</f>
        <v>1</v>
      </c>
      <c r="AA57">
        <f>IF($C57="José Maria da Fonseca Vinhos, S.A.", 1, 0)</f>
        <v>0</v>
      </c>
      <c r="AB57">
        <f>IF($C57="João Portugal Ramos - Vinhos, SA", 1, 0)</f>
        <v>0</v>
      </c>
      <c r="AC57">
        <v>20.475000000000001</v>
      </c>
      <c r="AD57">
        <v>16.5</v>
      </c>
      <c r="AE57">
        <f>LN(AD57)</f>
        <v>2.8033603809065348</v>
      </c>
    </row>
    <row r="58" spans="1:31" x14ac:dyDescent="0.2">
      <c r="A58" t="s">
        <v>25</v>
      </c>
      <c r="B58" t="s">
        <v>16</v>
      </c>
      <c r="C58" t="s">
        <v>36</v>
      </c>
      <c r="D58">
        <v>12.5</v>
      </c>
      <c r="E58">
        <v>15</v>
      </c>
      <c r="F58">
        <v>13.75</v>
      </c>
      <c r="G58" t="s">
        <v>39</v>
      </c>
      <c r="H58" t="s">
        <v>126</v>
      </c>
      <c r="I58">
        <f>IF($A58="Espanha", 1, 0)</f>
        <v>0</v>
      </c>
      <c r="J58">
        <f>IF($A58="Regional Península de Setúbal", 1, 0)</f>
        <v>0</v>
      </c>
      <c r="K58">
        <v>0</v>
      </c>
      <c r="L58">
        <f>IF($C58="Ramos Pinto", 1, 0)</f>
        <v>0</v>
      </c>
      <c r="M58">
        <f>IF($G58="Domingos Soares Franco", 1, 0)</f>
        <v>0</v>
      </c>
      <c r="N58">
        <f>IF($G58="João Portugal Ramos", 1, 0)</f>
        <v>0</v>
      </c>
      <c r="O58">
        <f>IF($G58="João Nicolau de Almeida", 1, 0)</f>
        <v>0</v>
      </c>
      <c r="P58">
        <f>IF($G58="David Baverstock e Sandra Alves", 1, 0)</f>
        <v>0</v>
      </c>
      <c r="Q58">
        <f>IF($G58="David Baverstock e Luís Patrão", 1, 0)</f>
        <v>1</v>
      </c>
      <c r="R58">
        <v>0</v>
      </c>
      <c r="S58">
        <f>IF($A58="Regional Alentejo", 1, 0)</f>
        <v>0</v>
      </c>
      <c r="T58">
        <f>IF($A58="DOC Douro", 1, 0)</f>
        <v>0</v>
      </c>
      <c r="U58">
        <v>2011</v>
      </c>
      <c r="V58" t="s">
        <v>127</v>
      </c>
      <c r="W58">
        <f>IF($A58="DOC Alentejo", 1, 0)</f>
        <v>1</v>
      </c>
      <c r="X58">
        <v>1</v>
      </c>
      <c r="Y58">
        <v>14.5</v>
      </c>
      <c r="Z58">
        <f>IF(C58="Esporão S.A.", 1, 0)</f>
        <v>1</v>
      </c>
      <c r="AA58">
        <f>IF($C58="José Maria da Fonseca Vinhos, S.A.", 1, 0)</f>
        <v>0</v>
      </c>
      <c r="AB58">
        <f>IF($C58="João Portugal Ramos - Vinhos, SA", 1, 0)</f>
        <v>0</v>
      </c>
      <c r="AC58">
        <v>16.087499999999999</v>
      </c>
      <c r="AD58">
        <v>16.5</v>
      </c>
      <c r="AE58">
        <f>LN(AD58)</f>
        <v>2.8033603809065348</v>
      </c>
    </row>
    <row r="59" spans="1:31" x14ac:dyDescent="0.2">
      <c r="A59" t="s">
        <v>25</v>
      </c>
      <c r="B59" t="s">
        <v>16</v>
      </c>
      <c r="C59" t="s">
        <v>36</v>
      </c>
      <c r="D59">
        <v>12.5</v>
      </c>
      <c r="E59">
        <v>15</v>
      </c>
      <c r="F59">
        <v>13.75</v>
      </c>
      <c r="G59" t="s">
        <v>39</v>
      </c>
      <c r="H59" t="s">
        <v>126</v>
      </c>
      <c r="I59">
        <f>IF($A59="Espanha", 1, 0)</f>
        <v>0</v>
      </c>
      <c r="J59">
        <f>IF($A59="Regional Península de Setúbal", 1, 0)</f>
        <v>0</v>
      </c>
      <c r="K59">
        <v>0</v>
      </c>
      <c r="L59">
        <f>IF($C59="Ramos Pinto", 1, 0)</f>
        <v>0</v>
      </c>
      <c r="M59">
        <f>IF($G59="Domingos Soares Franco", 1, 0)</f>
        <v>0</v>
      </c>
      <c r="N59">
        <f>IF($G59="João Portugal Ramos", 1, 0)</f>
        <v>0</v>
      </c>
      <c r="O59">
        <f>IF($G59="João Nicolau de Almeida", 1, 0)</f>
        <v>0</v>
      </c>
      <c r="P59">
        <f>IF($G59="David Baverstock e Sandra Alves", 1, 0)</f>
        <v>0</v>
      </c>
      <c r="Q59">
        <f>IF($G59="David Baverstock e Luís Patrão", 1, 0)</f>
        <v>1</v>
      </c>
      <c r="R59">
        <v>0</v>
      </c>
      <c r="S59">
        <f>IF($A59="Regional Alentejo", 1, 0)</f>
        <v>0</v>
      </c>
      <c r="T59">
        <f>IF($A59="DOC Douro", 1, 0)</f>
        <v>0</v>
      </c>
      <c r="U59">
        <v>2012</v>
      </c>
      <c r="V59" t="s">
        <v>129</v>
      </c>
      <c r="W59">
        <f>IF($A59="DOC Alentejo", 1, 0)</f>
        <v>1</v>
      </c>
      <c r="X59">
        <v>1</v>
      </c>
      <c r="Y59">
        <v>14.5</v>
      </c>
      <c r="Z59">
        <f>IF(C59="Esporão S.A.", 1, 0)</f>
        <v>1</v>
      </c>
      <c r="AA59">
        <f>IF($C59="José Maria da Fonseca Vinhos, S.A.", 1, 0)</f>
        <v>0</v>
      </c>
      <c r="AB59">
        <f>IF($C59="João Portugal Ramos - Vinhos, SA", 1, 0)</f>
        <v>0</v>
      </c>
      <c r="AC59">
        <v>16.087499999999999</v>
      </c>
      <c r="AD59">
        <v>16.5</v>
      </c>
      <c r="AE59">
        <f>LN(AD59)</f>
        <v>2.8033603809065348</v>
      </c>
    </row>
    <row r="60" spans="1:31" x14ac:dyDescent="0.2">
      <c r="A60" t="s">
        <v>25</v>
      </c>
      <c r="B60" t="s">
        <v>28</v>
      </c>
      <c r="C60" t="s">
        <v>36</v>
      </c>
      <c r="D60">
        <v>7.5</v>
      </c>
      <c r="E60">
        <v>10</v>
      </c>
      <c r="F60">
        <v>8.75</v>
      </c>
      <c r="G60" t="s">
        <v>75</v>
      </c>
      <c r="H60" t="s">
        <v>128</v>
      </c>
      <c r="I60">
        <f>IF($A60="Espanha", 1, 0)</f>
        <v>0</v>
      </c>
      <c r="J60">
        <f>IF($A60="Regional Península de Setúbal", 1, 0)</f>
        <v>0</v>
      </c>
      <c r="K60">
        <v>0</v>
      </c>
      <c r="L60">
        <f>IF($C60="Ramos Pinto", 1, 0)</f>
        <v>0</v>
      </c>
      <c r="M60">
        <f>IF($G60="Domingos Soares Franco", 1, 0)</f>
        <v>0</v>
      </c>
      <c r="N60">
        <f>IF($G60="João Portugal Ramos", 1, 0)</f>
        <v>0</v>
      </c>
      <c r="O60">
        <f>IF($G60="João Nicolau de Almeida", 1, 0)</f>
        <v>0</v>
      </c>
      <c r="P60">
        <f>IF($G60="David Baverstock e Sandra Alves", 1, 0)</f>
        <v>1</v>
      </c>
      <c r="Q60">
        <f>IF($G60="David Baverstock e Luís Patrão", 1, 0)</f>
        <v>0</v>
      </c>
      <c r="R60">
        <v>1</v>
      </c>
      <c r="S60">
        <f>IF($A60="Regional Alentejo", 1, 0)</f>
        <v>0</v>
      </c>
      <c r="T60">
        <f>IF($A60="DOC Douro", 1, 0)</f>
        <v>0</v>
      </c>
      <c r="U60">
        <v>2013</v>
      </c>
      <c r="V60" t="s">
        <v>130</v>
      </c>
      <c r="W60">
        <f>IF($A60="DOC Alentejo", 1, 0)</f>
        <v>1</v>
      </c>
      <c r="X60">
        <v>0</v>
      </c>
      <c r="Y60">
        <v>14</v>
      </c>
      <c r="Z60">
        <f>IF(C60="Esporão S.A.", 1, 0)</f>
        <v>1</v>
      </c>
      <c r="AA60">
        <f>IF($C60="José Maria da Fonseca Vinhos, S.A.", 1, 0)</f>
        <v>0</v>
      </c>
      <c r="AB60">
        <f>IF($C60="João Portugal Ramos - Vinhos, SA", 1, 0)</f>
        <v>0</v>
      </c>
      <c r="AC60">
        <v>10.237500000000001</v>
      </c>
      <c r="AD60">
        <v>16.5</v>
      </c>
      <c r="AE60">
        <f>LN(AD60)</f>
        <v>2.8033603809065348</v>
      </c>
    </row>
    <row r="61" spans="1:31" x14ac:dyDescent="0.2">
      <c r="A61" t="s">
        <v>25</v>
      </c>
      <c r="B61" t="s">
        <v>28</v>
      </c>
      <c r="C61" t="s">
        <v>36</v>
      </c>
      <c r="D61">
        <v>10</v>
      </c>
      <c r="E61">
        <v>12.5</v>
      </c>
      <c r="F61">
        <v>11.25</v>
      </c>
      <c r="G61" t="s">
        <v>75</v>
      </c>
      <c r="H61" t="s">
        <v>128</v>
      </c>
      <c r="I61">
        <f>IF($A61="Espanha", 1, 0)</f>
        <v>0</v>
      </c>
      <c r="J61">
        <f>IF($A61="Regional Península de Setúbal", 1, 0)</f>
        <v>0</v>
      </c>
      <c r="K61">
        <v>0</v>
      </c>
      <c r="L61">
        <f>IF($C61="Ramos Pinto", 1, 0)</f>
        <v>0</v>
      </c>
      <c r="M61">
        <f>IF($G61="Domingos Soares Franco", 1, 0)</f>
        <v>0</v>
      </c>
      <c r="N61">
        <f>IF($G61="João Portugal Ramos", 1, 0)</f>
        <v>0</v>
      </c>
      <c r="O61">
        <f>IF($G61="João Nicolau de Almeida", 1, 0)</f>
        <v>0</v>
      </c>
      <c r="P61">
        <f>IF($G61="David Baverstock e Sandra Alves", 1, 0)</f>
        <v>1</v>
      </c>
      <c r="Q61">
        <f>IF($G61="David Baverstock e Luís Patrão", 1, 0)</f>
        <v>0</v>
      </c>
      <c r="R61">
        <v>1</v>
      </c>
      <c r="S61">
        <f>IF($A61="Regional Alentejo", 1, 0)</f>
        <v>0</v>
      </c>
      <c r="T61">
        <f>IF($A61="DOC Douro", 1, 0)</f>
        <v>0</v>
      </c>
      <c r="U61">
        <v>2014</v>
      </c>
      <c r="V61" t="s">
        <v>131</v>
      </c>
      <c r="W61">
        <f>IF($A61="DOC Alentejo", 1, 0)</f>
        <v>1</v>
      </c>
      <c r="X61">
        <v>0</v>
      </c>
      <c r="Y61">
        <v>14</v>
      </c>
      <c r="Z61">
        <f>IF(C61="Esporão S.A.", 1, 0)</f>
        <v>1</v>
      </c>
      <c r="AA61">
        <f>IF($C61="José Maria da Fonseca Vinhos, S.A.", 1, 0)</f>
        <v>0</v>
      </c>
      <c r="AB61">
        <f>IF($C61="João Portugal Ramos - Vinhos, SA", 1, 0)</f>
        <v>0</v>
      </c>
      <c r="AC61">
        <v>13.1625</v>
      </c>
      <c r="AD61">
        <v>16.5</v>
      </c>
      <c r="AE61">
        <f>LN(AD61)</f>
        <v>2.8033603809065348</v>
      </c>
    </row>
    <row r="62" spans="1:31" x14ac:dyDescent="0.2">
      <c r="A62" t="s">
        <v>25</v>
      </c>
      <c r="B62" t="s">
        <v>28</v>
      </c>
      <c r="C62" t="s">
        <v>36</v>
      </c>
      <c r="D62">
        <v>12.5</v>
      </c>
      <c r="E62">
        <v>15</v>
      </c>
      <c r="F62">
        <v>13.75</v>
      </c>
      <c r="G62" t="s">
        <v>75</v>
      </c>
      <c r="H62" t="s">
        <v>107</v>
      </c>
      <c r="I62">
        <f>IF($A62="Espanha", 1, 0)</f>
        <v>0</v>
      </c>
      <c r="J62">
        <f>IF($A62="Regional Península de Setúbal", 1, 0)</f>
        <v>0</v>
      </c>
      <c r="K62">
        <v>0</v>
      </c>
      <c r="L62">
        <f>IF($C62="Ramos Pinto", 1, 0)</f>
        <v>0</v>
      </c>
      <c r="M62">
        <f>IF($G62="Domingos Soares Franco", 1, 0)</f>
        <v>0</v>
      </c>
      <c r="N62">
        <f>IF($G62="João Portugal Ramos", 1, 0)</f>
        <v>0</v>
      </c>
      <c r="O62">
        <f>IF($G62="João Nicolau de Almeida", 1, 0)</f>
        <v>0</v>
      </c>
      <c r="P62">
        <f>IF($G62="David Baverstock e Sandra Alves", 1, 0)</f>
        <v>1</v>
      </c>
      <c r="Q62">
        <f>IF($G62="David Baverstock e Luís Patrão", 1, 0)</f>
        <v>0</v>
      </c>
      <c r="R62">
        <v>1</v>
      </c>
      <c r="S62">
        <f>IF($A62="Regional Alentejo", 1, 0)</f>
        <v>0</v>
      </c>
      <c r="T62">
        <f>IF($A62="DOC Douro", 1, 0)</f>
        <v>0</v>
      </c>
      <c r="U62">
        <v>2017</v>
      </c>
      <c r="V62" t="s">
        <v>132</v>
      </c>
      <c r="W62">
        <f>IF($A62="DOC Alentejo", 1, 0)</f>
        <v>1</v>
      </c>
      <c r="X62">
        <v>0</v>
      </c>
      <c r="Y62">
        <v>14.5</v>
      </c>
      <c r="Z62">
        <f>IF(C62="Esporão S.A.", 1, 0)</f>
        <v>1</v>
      </c>
      <c r="AA62">
        <f>IF($C62="José Maria da Fonseca Vinhos, S.A.", 1, 0)</f>
        <v>0</v>
      </c>
      <c r="AB62">
        <f>IF($C62="João Portugal Ramos - Vinhos, SA", 1, 0)</f>
        <v>0</v>
      </c>
      <c r="AC62">
        <v>16.087499999999999</v>
      </c>
      <c r="AD62">
        <v>16.5</v>
      </c>
      <c r="AE62">
        <f>LN(AD62)</f>
        <v>2.8033603809065348</v>
      </c>
    </row>
    <row r="63" spans="1:31" x14ac:dyDescent="0.2">
      <c r="A63" t="s">
        <v>19</v>
      </c>
      <c r="B63" t="s">
        <v>28</v>
      </c>
      <c r="C63" t="s">
        <v>36</v>
      </c>
      <c r="D63">
        <v>7.5</v>
      </c>
      <c r="E63">
        <v>10</v>
      </c>
      <c r="F63">
        <v>8.75</v>
      </c>
      <c r="G63" t="s">
        <v>75</v>
      </c>
      <c r="H63" t="s">
        <v>106</v>
      </c>
      <c r="I63">
        <f>IF($A63="Espanha", 1, 0)</f>
        <v>0</v>
      </c>
      <c r="J63">
        <f>IF($A63="Regional Península de Setúbal", 1, 0)</f>
        <v>0</v>
      </c>
      <c r="K63">
        <v>0</v>
      </c>
      <c r="L63">
        <f>IF($C63="Ramos Pinto", 1, 0)</f>
        <v>0</v>
      </c>
      <c r="M63">
        <f>IF($G63="Domingos Soares Franco", 1, 0)</f>
        <v>0</v>
      </c>
      <c r="N63">
        <f>IF($G63="João Portugal Ramos", 1, 0)</f>
        <v>0</v>
      </c>
      <c r="O63">
        <f>IF($G63="João Nicolau de Almeida", 1, 0)</f>
        <v>0</v>
      </c>
      <c r="P63">
        <f>IF($G63="David Baverstock e Sandra Alves", 1, 0)</f>
        <v>1</v>
      </c>
      <c r="Q63">
        <f>IF($G63="David Baverstock e Luís Patrão", 1, 0)</f>
        <v>0</v>
      </c>
      <c r="R63">
        <v>1</v>
      </c>
      <c r="S63">
        <f>IF($A63="Regional Alentejo", 1, 0)</f>
        <v>1</v>
      </c>
      <c r="T63">
        <f>IF($A63="DOC Douro", 1, 0)</f>
        <v>0</v>
      </c>
      <c r="U63">
        <v>2014</v>
      </c>
      <c r="V63" t="s">
        <v>133</v>
      </c>
      <c r="W63">
        <f>IF($A63="DOC Alentejo", 1, 0)</f>
        <v>0</v>
      </c>
      <c r="X63">
        <v>0</v>
      </c>
      <c r="Y63">
        <v>13.5</v>
      </c>
      <c r="Z63">
        <f>IF(C63="Esporão S.A.", 1, 0)</f>
        <v>1</v>
      </c>
      <c r="AA63">
        <f>IF($C63="José Maria da Fonseca Vinhos, S.A.", 1, 0)</f>
        <v>0</v>
      </c>
      <c r="AB63">
        <f>IF($C63="João Portugal Ramos - Vinhos, SA", 1, 0)</f>
        <v>0</v>
      </c>
      <c r="AC63">
        <v>10.237500000000001</v>
      </c>
      <c r="AD63">
        <v>16.5</v>
      </c>
      <c r="AE63">
        <f>LN(AD63)</f>
        <v>2.8033603809065348</v>
      </c>
    </row>
    <row r="64" spans="1:31" x14ac:dyDescent="0.2">
      <c r="A64" t="s">
        <v>19</v>
      </c>
      <c r="B64" t="s">
        <v>28</v>
      </c>
      <c r="C64" t="s">
        <v>36</v>
      </c>
      <c r="D64">
        <v>7.5</v>
      </c>
      <c r="E64">
        <v>10</v>
      </c>
      <c r="F64">
        <v>8.75</v>
      </c>
      <c r="G64" t="s">
        <v>75</v>
      </c>
      <c r="H64" t="s">
        <v>106</v>
      </c>
      <c r="I64">
        <f>IF($A64="Espanha", 1, 0)</f>
        <v>0</v>
      </c>
      <c r="J64">
        <f>IF($A64="Regional Península de Setúbal", 1, 0)</f>
        <v>0</v>
      </c>
      <c r="K64">
        <v>0</v>
      </c>
      <c r="L64">
        <f>IF($C64="Ramos Pinto", 1, 0)</f>
        <v>0</v>
      </c>
      <c r="M64">
        <f>IF($G64="Domingos Soares Franco", 1, 0)</f>
        <v>0</v>
      </c>
      <c r="N64">
        <f>IF($G64="João Portugal Ramos", 1, 0)</f>
        <v>0</v>
      </c>
      <c r="O64">
        <f>IF($G64="João Nicolau de Almeida", 1, 0)</f>
        <v>0</v>
      </c>
      <c r="P64">
        <f>IF($G64="David Baverstock e Sandra Alves", 1, 0)</f>
        <v>1</v>
      </c>
      <c r="Q64">
        <f>IF($G64="David Baverstock e Luís Patrão", 1, 0)</f>
        <v>0</v>
      </c>
      <c r="R64">
        <v>1</v>
      </c>
      <c r="S64">
        <f>IF($A64="Regional Alentejo", 1, 0)</f>
        <v>1</v>
      </c>
      <c r="T64">
        <f>IF($A64="DOC Douro", 1, 0)</f>
        <v>0</v>
      </c>
      <c r="U64">
        <v>2015</v>
      </c>
      <c r="V64" t="s">
        <v>134</v>
      </c>
      <c r="W64">
        <f>IF($A64="DOC Alentejo", 1, 0)</f>
        <v>0</v>
      </c>
      <c r="X64">
        <v>0</v>
      </c>
      <c r="Y64">
        <v>13.5</v>
      </c>
      <c r="Z64">
        <f>IF(C64="Esporão S.A.", 1, 0)</f>
        <v>1</v>
      </c>
      <c r="AA64">
        <f>IF($C64="José Maria da Fonseca Vinhos, S.A.", 1, 0)</f>
        <v>0</v>
      </c>
      <c r="AB64">
        <f>IF($C64="João Portugal Ramos - Vinhos, SA", 1, 0)</f>
        <v>0</v>
      </c>
      <c r="AC64">
        <v>10.237500000000001</v>
      </c>
      <c r="AD64">
        <v>16.5</v>
      </c>
      <c r="AE64">
        <f>LN(AD64)</f>
        <v>2.8033603809065348</v>
      </c>
    </row>
    <row r="65" spans="1:31" x14ac:dyDescent="0.2">
      <c r="A65" t="s">
        <v>43</v>
      </c>
      <c r="B65" t="s">
        <v>16</v>
      </c>
      <c r="C65" t="s">
        <v>45</v>
      </c>
      <c r="D65">
        <v>25</v>
      </c>
      <c r="E65">
        <v>50</v>
      </c>
      <c r="F65">
        <v>37.5</v>
      </c>
      <c r="G65" t="s">
        <v>46</v>
      </c>
      <c r="H65" t="s">
        <v>84</v>
      </c>
      <c r="I65">
        <f>IF($A65="Espanha", 1, 0)</f>
        <v>0</v>
      </c>
      <c r="J65">
        <f>IF($A65="Regional Península de Setúbal", 1, 0)</f>
        <v>1</v>
      </c>
      <c r="K65">
        <v>0</v>
      </c>
      <c r="L65">
        <f>IF($C65="Ramos Pinto", 1, 0)</f>
        <v>0</v>
      </c>
      <c r="M65">
        <f>IF($G65="Domingos Soares Franco", 1, 0)</f>
        <v>1</v>
      </c>
      <c r="N65">
        <f>IF($G65="João Portugal Ramos", 1, 0)</f>
        <v>0</v>
      </c>
      <c r="O65">
        <f>IF($G65="João Nicolau de Almeida", 1, 0)</f>
        <v>0</v>
      </c>
      <c r="P65">
        <f>IF($G65="David Baverstock e Sandra Alves", 1, 0)</f>
        <v>0</v>
      </c>
      <c r="Q65">
        <f>IF($G65="David Baverstock e Luís Patrão", 1, 0)</f>
        <v>0</v>
      </c>
      <c r="R65">
        <v>0</v>
      </c>
      <c r="S65">
        <f>IF($A65="Regional Alentejo", 1, 0)</f>
        <v>0</v>
      </c>
      <c r="T65">
        <f>IF($A65="DOC Douro", 1, 0)</f>
        <v>0</v>
      </c>
      <c r="U65">
        <v>2005</v>
      </c>
      <c r="V65" t="s">
        <v>135</v>
      </c>
      <c r="W65">
        <f>IF($A65="DOC Alentejo", 1, 0)</f>
        <v>0</v>
      </c>
      <c r="X65">
        <v>1</v>
      </c>
      <c r="Y65">
        <v>13.5</v>
      </c>
      <c r="Z65">
        <f>IF(C65="Esporão S.A.", 1, 0)</f>
        <v>0</v>
      </c>
      <c r="AA65">
        <f>IF($C65="José Maria da Fonseca Vinhos, S.A.", 1, 0)</f>
        <v>1</v>
      </c>
      <c r="AB65">
        <f>IF($C65="João Portugal Ramos - Vinhos, SA", 1, 0)</f>
        <v>0</v>
      </c>
      <c r="AC65">
        <v>43.875</v>
      </c>
      <c r="AD65">
        <v>16.5</v>
      </c>
      <c r="AE65">
        <f>LN(AD65)</f>
        <v>2.8033603809065348</v>
      </c>
    </row>
    <row r="66" spans="1:31" x14ac:dyDescent="0.2">
      <c r="A66" t="s">
        <v>19</v>
      </c>
      <c r="B66" t="s">
        <v>16</v>
      </c>
      <c r="C66" t="s">
        <v>36</v>
      </c>
      <c r="D66">
        <v>20</v>
      </c>
      <c r="E66">
        <v>25</v>
      </c>
      <c r="F66">
        <v>22.5</v>
      </c>
      <c r="G66" t="s">
        <v>39</v>
      </c>
      <c r="H66" t="s">
        <v>40</v>
      </c>
      <c r="I66">
        <f>IF($A66="Espanha", 1, 0)</f>
        <v>0</v>
      </c>
      <c r="J66">
        <f>IF($A66="Regional Península de Setúbal", 1, 0)</f>
        <v>0</v>
      </c>
      <c r="K66">
        <v>0</v>
      </c>
      <c r="L66">
        <f>IF($C66="Ramos Pinto", 1, 0)</f>
        <v>0</v>
      </c>
      <c r="M66">
        <f>IF($G66="Domingos Soares Franco", 1, 0)</f>
        <v>0</v>
      </c>
      <c r="N66">
        <f>IF($G66="João Portugal Ramos", 1, 0)</f>
        <v>0</v>
      </c>
      <c r="O66">
        <f>IF($G66="João Nicolau de Almeida", 1, 0)</f>
        <v>0</v>
      </c>
      <c r="P66">
        <f>IF($G66="David Baverstock e Sandra Alves", 1, 0)</f>
        <v>0</v>
      </c>
      <c r="Q66">
        <f>IF($G66="David Baverstock e Luís Patrão", 1, 0)</f>
        <v>1</v>
      </c>
      <c r="R66">
        <v>0</v>
      </c>
      <c r="S66">
        <f>IF($A66="Regional Alentejo", 1, 0)</f>
        <v>1</v>
      </c>
      <c r="T66">
        <f>IF($A66="DOC Douro", 1, 0)</f>
        <v>0</v>
      </c>
      <c r="U66">
        <v>2008</v>
      </c>
      <c r="V66" t="s">
        <v>136</v>
      </c>
      <c r="W66">
        <f>IF($A66="DOC Alentejo", 1, 0)</f>
        <v>0</v>
      </c>
      <c r="X66">
        <v>1</v>
      </c>
      <c r="Y66">
        <v>14.5</v>
      </c>
      <c r="Z66">
        <f>IF(C66="Esporão S.A.", 1, 0)</f>
        <v>1</v>
      </c>
      <c r="AA66">
        <f>IF($C66="José Maria da Fonseca Vinhos, S.A.", 1, 0)</f>
        <v>0</v>
      </c>
      <c r="AB66">
        <f>IF($C66="João Portugal Ramos - Vinhos, SA", 1, 0)</f>
        <v>0</v>
      </c>
      <c r="AC66">
        <v>26.324999999999999</v>
      </c>
      <c r="AD66">
        <v>16.5</v>
      </c>
      <c r="AE66">
        <f>LN(AD66)</f>
        <v>2.8033603809065348</v>
      </c>
    </row>
    <row r="67" spans="1:31" x14ac:dyDescent="0.2">
      <c r="A67" t="s">
        <v>19</v>
      </c>
      <c r="B67" t="s">
        <v>16</v>
      </c>
      <c r="C67" t="s">
        <v>36</v>
      </c>
      <c r="D67">
        <v>20</v>
      </c>
      <c r="E67">
        <v>25</v>
      </c>
      <c r="F67">
        <v>22.5</v>
      </c>
      <c r="G67" t="s">
        <v>39</v>
      </c>
      <c r="H67" t="s">
        <v>40</v>
      </c>
      <c r="I67">
        <f>IF($A67="Espanha", 1, 0)</f>
        <v>0</v>
      </c>
      <c r="J67">
        <f>IF($A67="Regional Península de Setúbal", 1, 0)</f>
        <v>0</v>
      </c>
      <c r="K67">
        <v>0</v>
      </c>
      <c r="L67">
        <f>IF($C67="Ramos Pinto", 1, 0)</f>
        <v>0</v>
      </c>
      <c r="M67">
        <f>IF($G67="Domingos Soares Franco", 1, 0)</f>
        <v>0</v>
      </c>
      <c r="N67">
        <f>IF($G67="João Portugal Ramos", 1, 0)</f>
        <v>0</v>
      </c>
      <c r="O67">
        <f>IF($G67="João Nicolau de Almeida", 1, 0)</f>
        <v>0</v>
      </c>
      <c r="P67">
        <f>IF($G67="David Baverstock e Sandra Alves", 1, 0)</f>
        <v>0</v>
      </c>
      <c r="Q67">
        <f>IF($G67="David Baverstock e Luís Patrão", 1, 0)</f>
        <v>1</v>
      </c>
      <c r="R67">
        <v>0</v>
      </c>
      <c r="S67">
        <f>IF($A67="Regional Alentejo", 1, 0)</f>
        <v>1</v>
      </c>
      <c r="T67">
        <f>IF($A67="DOC Douro", 1, 0)</f>
        <v>0</v>
      </c>
      <c r="U67">
        <v>2009</v>
      </c>
      <c r="V67" t="s">
        <v>137</v>
      </c>
      <c r="W67">
        <f>IF($A67="DOC Alentejo", 1, 0)</f>
        <v>0</v>
      </c>
      <c r="X67">
        <v>1</v>
      </c>
      <c r="Y67">
        <v>14.5</v>
      </c>
      <c r="Z67">
        <f>IF(C67="Esporão S.A.", 1, 0)</f>
        <v>1</v>
      </c>
      <c r="AA67">
        <f>IF($C67="José Maria da Fonseca Vinhos, S.A.", 1, 0)</f>
        <v>0</v>
      </c>
      <c r="AB67">
        <f>IF($C67="João Portugal Ramos - Vinhos, SA", 1, 0)</f>
        <v>0</v>
      </c>
      <c r="AC67">
        <v>26.324999999999999</v>
      </c>
      <c r="AD67">
        <v>16.5</v>
      </c>
      <c r="AE67">
        <f>LN(AD67)</f>
        <v>2.8033603809065348</v>
      </c>
    </row>
    <row r="68" spans="1:31" x14ac:dyDescent="0.2">
      <c r="A68" t="s">
        <v>19</v>
      </c>
      <c r="B68" t="s">
        <v>16</v>
      </c>
      <c r="C68" t="s">
        <v>36</v>
      </c>
      <c r="D68">
        <v>20</v>
      </c>
      <c r="E68">
        <v>25</v>
      </c>
      <c r="F68">
        <v>22.5</v>
      </c>
      <c r="G68" t="s">
        <v>39</v>
      </c>
      <c r="H68" t="s">
        <v>62</v>
      </c>
      <c r="I68">
        <f>IF($A68="Espanha", 1, 0)</f>
        <v>0</v>
      </c>
      <c r="J68">
        <f>IF($A68="Regional Península de Setúbal", 1, 0)</f>
        <v>0</v>
      </c>
      <c r="K68">
        <v>0</v>
      </c>
      <c r="L68">
        <f>IF($C68="Ramos Pinto", 1, 0)</f>
        <v>0</v>
      </c>
      <c r="M68">
        <f>IF($G68="Domingos Soares Franco", 1, 0)</f>
        <v>0</v>
      </c>
      <c r="N68">
        <f>IF($G68="João Portugal Ramos", 1, 0)</f>
        <v>0</v>
      </c>
      <c r="O68">
        <f>IF($G68="João Nicolau de Almeida", 1, 0)</f>
        <v>0</v>
      </c>
      <c r="P68">
        <f>IF($G68="David Baverstock e Sandra Alves", 1, 0)</f>
        <v>0</v>
      </c>
      <c r="Q68">
        <f>IF($G68="David Baverstock e Luís Patrão", 1, 0)</f>
        <v>1</v>
      </c>
      <c r="R68">
        <v>0</v>
      </c>
      <c r="S68">
        <f>IF($A68="Regional Alentejo", 1, 0)</f>
        <v>1</v>
      </c>
      <c r="T68">
        <f>IF($A68="DOC Douro", 1, 0)</f>
        <v>0</v>
      </c>
      <c r="U68">
        <v>2008</v>
      </c>
      <c r="V68" t="s">
        <v>138</v>
      </c>
      <c r="W68">
        <f>IF($A68="DOC Alentejo", 1, 0)</f>
        <v>0</v>
      </c>
      <c r="X68">
        <v>1</v>
      </c>
      <c r="Y68">
        <v>14.5</v>
      </c>
      <c r="Z68">
        <f>IF(C68="Esporão S.A.", 1, 0)</f>
        <v>1</v>
      </c>
      <c r="AA68">
        <f>IF($C68="José Maria da Fonseca Vinhos, S.A.", 1, 0)</f>
        <v>0</v>
      </c>
      <c r="AB68">
        <f>IF($C68="João Portugal Ramos - Vinhos, SA", 1, 0)</f>
        <v>0</v>
      </c>
      <c r="AC68">
        <v>26.324999999999999</v>
      </c>
      <c r="AD68">
        <v>16.5</v>
      </c>
      <c r="AE68">
        <f>LN(AD68)</f>
        <v>2.8033603809065348</v>
      </c>
    </row>
    <row r="69" spans="1:31" x14ac:dyDescent="0.2">
      <c r="A69" t="s">
        <v>19</v>
      </c>
      <c r="B69" t="s">
        <v>16</v>
      </c>
      <c r="C69" t="s">
        <v>36</v>
      </c>
      <c r="D69">
        <v>20</v>
      </c>
      <c r="E69">
        <v>25</v>
      </c>
      <c r="F69">
        <v>22.5</v>
      </c>
      <c r="G69" t="s">
        <v>39</v>
      </c>
      <c r="H69" t="s">
        <v>62</v>
      </c>
      <c r="I69">
        <f>IF($A69="Espanha", 1, 0)</f>
        <v>0</v>
      </c>
      <c r="J69">
        <f>IF($A69="Regional Península de Setúbal", 1, 0)</f>
        <v>0</v>
      </c>
      <c r="K69">
        <v>0</v>
      </c>
      <c r="L69">
        <f>IF($C69="Ramos Pinto", 1, 0)</f>
        <v>0</v>
      </c>
      <c r="M69">
        <f>IF($G69="Domingos Soares Franco", 1, 0)</f>
        <v>0</v>
      </c>
      <c r="N69">
        <f>IF($G69="João Portugal Ramos", 1, 0)</f>
        <v>0</v>
      </c>
      <c r="O69">
        <f>IF($G69="João Nicolau de Almeida", 1, 0)</f>
        <v>0</v>
      </c>
      <c r="P69">
        <f>IF($G69="David Baverstock e Sandra Alves", 1, 0)</f>
        <v>0</v>
      </c>
      <c r="Q69">
        <f>IF($G69="David Baverstock e Luís Patrão", 1, 0)</f>
        <v>1</v>
      </c>
      <c r="R69">
        <v>0</v>
      </c>
      <c r="S69">
        <f>IF($A69="Regional Alentejo", 1, 0)</f>
        <v>1</v>
      </c>
      <c r="T69">
        <f>IF($A69="DOC Douro", 1, 0)</f>
        <v>0</v>
      </c>
      <c r="U69">
        <v>2011</v>
      </c>
      <c r="V69" t="s">
        <v>139</v>
      </c>
      <c r="W69">
        <f>IF($A69="DOC Alentejo", 1, 0)</f>
        <v>0</v>
      </c>
      <c r="X69">
        <v>1</v>
      </c>
      <c r="Y69">
        <v>14.5</v>
      </c>
      <c r="Z69">
        <f>IF(C69="Esporão S.A.", 1, 0)</f>
        <v>1</v>
      </c>
      <c r="AA69">
        <f>IF($C69="José Maria da Fonseca Vinhos, S.A.", 1, 0)</f>
        <v>0</v>
      </c>
      <c r="AB69">
        <f>IF($C69="João Portugal Ramos - Vinhos, SA", 1, 0)</f>
        <v>0</v>
      </c>
      <c r="AC69">
        <v>26.324999999999999</v>
      </c>
      <c r="AD69">
        <v>16.5</v>
      </c>
      <c r="AE69">
        <f>LN(AD69)</f>
        <v>2.8033603809065348</v>
      </c>
    </row>
    <row r="70" spans="1:31" x14ac:dyDescent="0.2">
      <c r="A70" t="s">
        <v>19</v>
      </c>
      <c r="B70" t="s">
        <v>16</v>
      </c>
      <c r="C70" t="s">
        <v>36</v>
      </c>
      <c r="D70">
        <v>20</v>
      </c>
      <c r="E70">
        <v>25</v>
      </c>
      <c r="F70">
        <v>22.5</v>
      </c>
      <c r="G70" t="s">
        <v>39</v>
      </c>
      <c r="H70" t="s">
        <v>30</v>
      </c>
      <c r="I70">
        <f>IF($A70="Espanha", 1, 0)</f>
        <v>0</v>
      </c>
      <c r="J70">
        <f>IF($A70="Regional Península de Setúbal", 1, 0)</f>
        <v>0</v>
      </c>
      <c r="K70">
        <v>0</v>
      </c>
      <c r="L70">
        <f>IF($C70="Ramos Pinto", 1, 0)</f>
        <v>0</v>
      </c>
      <c r="M70">
        <f>IF($G70="Domingos Soares Franco", 1, 0)</f>
        <v>0</v>
      </c>
      <c r="N70">
        <f>IF($G70="João Portugal Ramos", 1, 0)</f>
        <v>0</v>
      </c>
      <c r="O70">
        <f>IF($G70="João Nicolau de Almeida", 1, 0)</f>
        <v>0</v>
      </c>
      <c r="P70">
        <f>IF($G70="David Baverstock e Sandra Alves", 1, 0)</f>
        <v>0</v>
      </c>
      <c r="Q70">
        <f>IF($G70="David Baverstock e Luís Patrão", 1, 0)</f>
        <v>1</v>
      </c>
      <c r="R70">
        <v>0</v>
      </c>
      <c r="S70">
        <f>IF($A70="Regional Alentejo", 1, 0)</f>
        <v>1</v>
      </c>
      <c r="T70">
        <f>IF($A70="DOC Douro", 1, 0)</f>
        <v>0</v>
      </c>
      <c r="U70">
        <v>2009</v>
      </c>
      <c r="V70" t="s">
        <v>140</v>
      </c>
      <c r="W70">
        <f>IF($A70="DOC Alentejo", 1, 0)</f>
        <v>0</v>
      </c>
      <c r="X70">
        <v>1</v>
      </c>
      <c r="Y70">
        <v>14</v>
      </c>
      <c r="Z70">
        <f>IF(C70="Esporão S.A.", 1, 0)</f>
        <v>1</v>
      </c>
      <c r="AA70">
        <f>IF($C70="José Maria da Fonseca Vinhos, S.A.", 1, 0)</f>
        <v>0</v>
      </c>
      <c r="AB70">
        <f>IF($C70="João Portugal Ramos - Vinhos, SA", 1, 0)</f>
        <v>0</v>
      </c>
      <c r="AC70">
        <v>26.324999999999999</v>
      </c>
      <c r="AD70">
        <v>16.5</v>
      </c>
      <c r="AE70">
        <f>LN(AD70)</f>
        <v>2.8033603809065348</v>
      </c>
    </row>
    <row r="71" spans="1:31" x14ac:dyDescent="0.2">
      <c r="A71" t="s">
        <v>19</v>
      </c>
      <c r="B71" t="s">
        <v>16</v>
      </c>
      <c r="C71" t="s">
        <v>36</v>
      </c>
      <c r="D71">
        <v>20</v>
      </c>
      <c r="E71">
        <v>25</v>
      </c>
      <c r="F71">
        <v>22.5</v>
      </c>
      <c r="G71" t="s">
        <v>39</v>
      </c>
      <c r="H71" t="s">
        <v>30</v>
      </c>
      <c r="I71">
        <f>IF($A71="Espanha", 1, 0)</f>
        <v>0</v>
      </c>
      <c r="J71">
        <f>IF($A71="Regional Península de Setúbal", 1, 0)</f>
        <v>0</v>
      </c>
      <c r="K71">
        <v>0</v>
      </c>
      <c r="L71">
        <f>IF($C71="Ramos Pinto", 1, 0)</f>
        <v>0</v>
      </c>
      <c r="M71">
        <f>IF($G71="Domingos Soares Franco", 1, 0)</f>
        <v>0</v>
      </c>
      <c r="N71">
        <f>IF($G71="João Portugal Ramos", 1, 0)</f>
        <v>0</v>
      </c>
      <c r="O71">
        <f>IF($G71="João Nicolau de Almeida", 1, 0)</f>
        <v>0</v>
      </c>
      <c r="P71">
        <f>IF($G71="David Baverstock e Sandra Alves", 1, 0)</f>
        <v>0</v>
      </c>
      <c r="Q71">
        <f>IF($G71="David Baverstock e Luís Patrão", 1, 0)</f>
        <v>1</v>
      </c>
      <c r="R71">
        <v>0</v>
      </c>
      <c r="S71">
        <f>IF($A71="Regional Alentejo", 1, 0)</f>
        <v>1</v>
      </c>
      <c r="T71">
        <f>IF($A71="DOC Douro", 1, 0)</f>
        <v>0</v>
      </c>
      <c r="U71">
        <v>2012</v>
      </c>
      <c r="V71" t="s">
        <v>141</v>
      </c>
      <c r="W71">
        <f>IF($A71="DOC Alentejo", 1, 0)</f>
        <v>0</v>
      </c>
      <c r="X71">
        <v>1</v>
      </c>
      <c r="Y71">
        <v>14.5</v>
      </c>
      <c r="Z71">
        <f>IF(C71="Esporão S.A.", 1, 0)</f>
        <v>1</v>
      </c>
      <c r="AA71">
        <f>IF($C71="José Maria da Fonseca Vinhos, S.A.", 1, 0)</f>
        <v>0</v>
      </c>
      <c r="AB71">
        <f>IF($C71="João Portugal Ramos - Vinhos, SA", 1, 0)</f>
        <v>0</v>
      </c>
      <c r="AC71">
        <v>26.324999999999999</v>
      </c>
      <c r="AD71">
        <v>16.5</v>
      </c>
      <c r="AE71">
        <f>LN(AD71)</f>
        <v>2.8033603809065348</v>
      </c>
    </row>
    <row r="72" spans="1:31" x14ac:dyDescent="0.2">
      <c r="A72" t="s">
        <v>43</v>
      </c>
      <c r="B72" t="s">
        <v>28</v>
      </c>
      <c r="C72" t="s">
        <v>45</v>
      </c>
      <c r="D72">
        <v>15</v>
      </c>
      <c r="E72">
        <v>20</v>
      </c>
      <c r="F72">
        <v>17.5</v>
      </c>
      <c r="G72" t="s">
        <v>46</v>
      </c>
      <c r="H72" t="s">
        <v>143</v>
      </c>
      <c r="I72">
        <f>IF($A72="Espanha", 1, 0)</f>
        <v>0</v>
      </c>
      <c r="J72">
        <f>IF($A72="Regional Península de Setúbal", 1, 0)</f>
        <v>1</v>
      </c>
      <c r="K72">
        <v>0</v>
      </c>
      <c r="L72">
        <f>IF($C72="Ramos Pinto", 1, 0)</f>
        <v>0</v>
      </c>
      <c r="M72">
        <f>IF($G72="Domingos Soares Franco", 1, 0)</f>
        <v>1</v>
      </c>
      <c r="N72">
        <f>IF($G72="João Portugal Ramos", 1, 0)</f>
        <v>0</v>
      </c>
      <c r="O72">
        <f>IF($G72="João Nicolau de Almeida", 1, 0)</f>
        <v>0</v>
      </c>
      <c r="P72">
        <f>IF($G72="David Baverstock e Sandra Alves", 1, 0)</f>
        <v>0</v>
      </c>
      <c r="Q72">
        <f>IF($G72="David Baverstock e Luís Patrão", 1, 0)</f>
        <v>0</v>
      </c>
      <c r="R72">
        <v>1</v>
      </c>
      <c r="S72">
        <f>IF($A72="Regional Alentejo", 1, 0)</f>
        <v>0</v>
      </c>
      <c r="T72">
        <f>IF($A72="DOC Douro", 1, 0)</f>
        <v>0</v>
      </c>
      <c r="U72">
        <v>2013</v>
      </c>
      <c r="V72" t="s">
        <v>142</v>
      </c>
      <c r="W72">
        <f>IF($A72="DOC Alentejo", 1, 0)</f>
        <v>0</v>
      </c>
      <c r="X72">
        <v>0</v>
      </c>
      <c r="Y72">
        <v>13</v>
      </c>
      <c r="Z72">
        <f>IF(C72="Esporão S.A.", 1, 0)</f>
        <v>0</v>
      </c>
      <c r="AA72">
        <f>IF($C72="José Maria da Fonseca Vinhos, S.A.", 1, 0)</f>
        <v>1</v>
      </c>
      <c r="AB72">
        <f>IF($C72="João Portugal Ramos - Vinhos, SA", 1, 0)</f>
        <v>0</v>
      </c>
      <c r="AC72">
        <v>20.475000000000001</v>
      </c>
      <c r="AD72">
        <v>16.5</v>
      </c>
      <c r="AE72">
        <f>LN(AD72)</f>
        <v>2.8033603809065348</v>
      </c>
    </row>
    <row r="73" spans="1:31" x14ac:dyDescent="0.2">
      <c r="A73" t="s">
        <v>19</v>
      </c>
      <c r="B73" t="s">
        <v>16</v>
      </c>
      <c r="C73" t="s">
        <v>45</v>
      </c>
      <c r="D73">
        <v>15</v>
      </c>
      <c r="E73">
        <v>20</v>
      </c>
      <c r="F73">
        <v>17.5</v>
      </c>
      <c r="G73" t="s">
        <v>46</v>
      </c>
      <c r="H73" t="s">
        <v>99</v>
      </c>
      <c r="I73">
        <f>IF($A73="Espanha", 1, 0)</f>
        <v>0</v>
      </c>
      <c r="J73">
        <f>IF($A73="Regional Península de Setúbal", 1, 0)</f>
        <v>0</v>
      </c>
      <c r="K73">
        <v>0</v>
      </c>
      <c r="L73">
        <f>IF($C73="Ramos Pinto", 1, 0)</f>
        <v>0</v>
      </c>
      <c r="M73">
        <f>IF($G73="Domingos Soares Franco", 1, 0)</f>
        <v>1</v>
      </c>
      <c r="N73">
        <f>IF($G73="João Portugal Ramos", 1, 0)</f>
        <v>0</v>
      </c>
      <c r="O73">
        <f>IF($G73="João Nicolau de Almeida", 1, 0)</f>
        <v>0</v>
      </c>
      <c r="P73">
        <f>IF($G73="David Baverstock e Sandra Alves", 1, 0)</f>
        <v>0</v>
      </c>
      <c r="Q73">
        <f>IF($G73="David Baverstock e Luís Patrão", 1, 0)</f>
        <v>0</v>
      </c>
      <c r="R73">
        <v>0</v>
      </c>
      <c r="S73">
        <f>IF($A73="Regional Alentejo", 1, 0)</f>
        <v>1</v>
      </c>
      <c r="T73">
        <f>IF($A73="DOC Douro", 1, 0)</f>
        <v>0</v>
      </c>
      <c r="U73">
        <v>2009</v>
      </c>
      <c r="V73" t="s">
        <v>144</v>
      </c>
      <c r="W73">
        <f>IF($A73="DOC Alentejo", 1, 0)</f>
        <v>0</v>
      </c>
      <c r="X73">
        <v>1</v>
      </c>
      <c r="Y73">
        <v>14</v>
      </c>
      <c r="Z73">
        <f>IF(C73="Esporão S.A.", 1, 0)</f>
        <v>0</v>
      </c>
      <c r="AA73">
        <f>IF($C73="José Maria da Fonseca Vinhos, S.A.", 1, 0)</f>
        <v>1</v>
      </c>
      <c r="AB73">
        <f>IF($C73="João Portugal Ramos - Vinhos, SA", 1, 0)</f>
        <v>0</v>
      </c>
      <c r="AC73">
        <v>20.475000000000001</v>
      </c>
      <c r="AD73">
        <v>16.5</v>
      </c>
      <c r="AE73">
        <f>LN(AD73)</f>
        <v>2.8033603809065348</v>
      </c>
    </row>
    <row r="74" spans="1:31" x14ac:dyDescent="0.2">
      <c r="A74" t="s">
        <v>25</v>
      </c>
      <c r="B74" t="s">
        <v>16</v>
      </c>
      <c r="C74" t="s">
        <v>50</v>
      </c>
      <c r="D74">
        <v>20</v>
      </c>
      <c r="E74">
        <v>25</v>
      </c>
      <c r="F74">
        <v>22.5</v>
      </c>
      <c r="G74" t="s">
        <v>51</v>
      </c>
      <c r="H74" t="s">
        <v>53</v>
      </c>
      <c r="I74">
        <f>IF($A74="Espanha", 1, 0)</f>
        <v>0</v>
      </c>
      <c r="J74">
        <f>IF($A74="Regional Península de Setúbal", 1, 0)</f>
        <v>0</v>
      </c>
      <c r="K74">
        <v>0</v>
      </c>
      <c r="L74">
        <f>IF($C74="Ramos Pinto", 1, 0)</f>
        <v>0</v>
      </c>
      <c r="M74">
        <f>IF($G74="Domingos Soares Franco", 1, 0)</f>
        <v>0</v>
      </c>
      <c r="N74">
        <f>IF($G74="João Portugal Ramos", 1, 0)</f>
        <v>1</v>
      </c>
      <c r="O74">
        <f>IF($G74="João Nicolau de Almeida", 1, 0)</f>
        <v>0</v>
      </c>
      <c r="P74">
        <f>IF($G74="David Baverstock e Sandra Alves", 1, 0)</f>
        <v>0</v>
      </c>
      <c r="Q74">
        <f>IF($G74="David Baverstock e Luís Patrão", 1, 0)</f>
        <v>0</v>
      </c>
      <c r="R74">
        <v>0</v>
      </c>
      <c r="S74">
        <f>IF($A74="Regional Alentejo", 1, 0)</f>
        <v>0</v>
      </c>
      <c r="T74">
        <f>IF($A74="DOC Douro", 1, 0)</f>
        <v>0</v>
      </c>
      <c r="U74">
        <v>1997</v>
      </c>
      <c r="V74" t="s">
        <v>145</v>
      </c>
      <c r="W74">
        <f>IF($A74="DOC Alentejo", 1, 0)</f>
        <v>1</v>
      </c>
      <c r="X74">
        <v>1</v>
      </c>
      <c r="Y74">
        <v>14</v>
      </c>
      <c r="Z74">
        <f>IF(C74="Esporão S.A.", 1, 0)</f>
        <v>0</v>
      </c>
      <c r="AA74">
        <f>IF($C74="José Maria da Fonseca Vinhos, S.A.", 1, 0)</f>
        <v>0</v>
      </c>
      <c r="AB74">
        <f>IF($C74="João Portugal Ramos - Vinhos, SA", 1, 0)</f>
        <v>1</v>
      </c>
      <c r="AC74">
        <v>26.324999999999999</v>
      </c>
      <c r="AD74">
        <v>16.5</v>
      </c>
      <c r="AE74">
        <f>LN(AD74)</f>
        <v>2.8033603809065348</v>
      </c>
    </row>
    <row r="75" spans="1:31" x14ac:dyDescent="0.2">
      <c r="A75" t="s">
        <v>25</v>
      </c>
      <c r="B75" t="s">
        <v>16</v>
      </c>
      <c r="C75" t="s">
        <v>50</v>
      </c>
      <c r="D75">
        <v>25</v>
      </c>
      <c r="E75">
        <v>50</v>
      </c>
      <c r="F75">
        <v>37.5</v>
      </c>
      <c r="G75" t="s">
        <v>51</v>
      </c>
      <c r="H75" t="s">
        <v>53</v>
      </c>
      <c r="I75">
        <f>IF($A75="Espanha", 1, 0)</f>
        <v>0</v>
      </c>
      <c r="J75">
        <f>IF($A75="Regional Península de Setúbal", 1, 0)</f>
        <v>0</v>
      </c>
      <c r="K75">
        <v>0</v>
      </c>
      <c r="L75">
        <f>IF($C75="Ramos Pinto", 1, 0)</f>
        <v>0</v>
      </c>
      <c r="M75">
        <f>IF($G75="Domingos Soares Franco", 1, 0)</f>
        <v>0</v>
      </c>
      <c r="N75">
        <f>IF($G75="João Portugal Ramos", 1, 0)</f>
        <v>1</v>
      </c>
      <c r="O75">
        <f>IF($G75="João Nicolau de Almeida", 1, 0)</f>
        <v>0</v>
      </c>
      <c r="P75">
        <f>IF($G75="David Baverstock e Sandra Alves", 1, 0)</f>
        <v>0</v>
      </c>
      <c r="Q75">
        <f>IF($G75="David Baverstock e Luís Patrão", 1, 0)</f>
        <v>0</v>
      </c>
      <c r="R75">
        <v>0</v>
      </c>
      <c r="S75">
        <f>IF($A75="Regional Alentejo", 1, 0)</f>
        <v>0</v>
      </c>
      <c r="T75">
        <f>IF($A75="DOC Douro", 1, 0)</f>
        <v>0</v>
      </c>
      <c r="U75">
        <v>2000</v>
      </c>
      <c r="V75" t="s">
        <v>146</v>
      </c>
      <c r="W75">
        <f>IF($A75="DOC Alentejo", 1, 0)</f>
        <v>1</v>
      </c>
      <c r="X75">
        <v>1</v>
      </c>
      <c r="Y75">
        <v>14</v>
      </c>
      <c r="Z75">
        <f>IF(C75="Esporão S.A.", 1, 0)</f>
        <v>0</v>
      </c>
      <c r="AA75">
        <f>IF($C75="José Maria da Fonseca Vinhos, S.A.", 1, 0)</f>
        <v>0</v>
      </c>
      <c r="AB75">
        <f>IF($C75="João Portugal Ramos - Vinhos, SA", 1, 0)</f>
        <v>1</v>
      </c>
      <c r="AC75">
        <v>43.875</v>
      </c>
      <c r="AD75">
        <v>16.5</v>
      </c>
      <c r="AE75">
        <f>LN(AD75)</f>
        <v>2.8033603809065348</v>
      </c>
    </row>
    <row r="76" spans="1:31" x14ac:dyDescent="0.2">
      <c r="A76" t="s">
        <v>25</v>
      </c>
      <c r="B76" t="s">
        <v>16</v>
      </c>
      <c r="C76" t="s">
        <v>50</v>
      </c>
      <c r="D76">
        <v>10</v>
      </c>
      <c r="E76">
        <v>12.5</v>
      </c>
      <c r="F76">
        <v>11.25</v>
      </c>
      <c r="G76" t="s">
        <v>51</v>
      </c>
      <c r="H76" t="s">
        <v>148</v>
      </c>
      <c r="I76">
        <f>IF($A76="Espanha", 1, 0)</f>
        <v>0</v>
      </c>
      <c r="J76">
        <f>IF($A76="Regional Península de Setúbal", 1, 0)</f>
        <v>0</v>
      </c>
      <c r="K76">
        <v>0</v>
      </c>
      <c r="L76">
        <f>IF($C76="Ramos Pinto", 1, 0)</f>
        <v>0</v>
      </c>
      <c r="M76">
        <f>IF($G76="Domingos Soares Franco", 1, 0)</f>
        <v>0</v>
      </c>
      <c r="N76">
        <f>IF($G76="João Portugal Ramos", 1, 0)</f>
        <v>1</v>
      </c>
      <c r="O76">
        <f>IF($G76="João Nicolau de Almeida", 1, 0)</f>
        <v>0</v>
      </c>
      <c r="P76">
        <f>IF($G76="David Baverstock e Sandra Alves", 1, 0)</f>
        <v>0</v>
      </c>
      <c r="Q76">
        <f>IF($G76="David Baverstock e Luís Patrão", 1, 0)</f>
        <v>0</v>
      </c>
      <c r="R76">
        <v>0</v>
      </c>
      <c r="S76">
        <f>IF($A76="Regional Alentejo", 1, 0)</f>
        <v>0</v>
      </c>
      <c r="T76">
        <f>IF($A76="DOC Douro", 1, 0)</f>
        <v>0</v>
      </c>
      <c r="U76">
        <v>2017</v>
      </c>
      <c r="V76" t="s">
        <v>147</v>
      </c>
      <c r="W76">
        <f>IF($A76="DOC Alentejo", 1, 0)</f>
        <v>1</v>
      </c>
      <c r="X76">
        <v>1</v>
      </c>
      <c r="Y76">
        <v>14.5</v>
      </c>
      <c r="Z76">
        <f>IF(C76="Esporão S.A.", 1, 0)</f>
        <v>0</v>
      </c>
      <c r="AA76">
        <f>IF($C76="José Maria da Fonseca Vinhos, S.A.", 1, 0)</f>
        <v>0</v>
      </c>
      <c r="AB76">
        <f>IF($C76="João Portugal Ramos - Vinhos, SA", 1, 0)</f>
        <v>1</v>
      </c>
      <c r="AC76">
        <v>13.1625</v>
      </c>
      <c r="AD76">
        <v>16.5</v>
      </c>
      <c r="AE76">
        <f>LN(AD76)</f>
        <v>2.8033603809065348</v>
      </c>
    </row>
    <row r="77" spans="1:31" x14ac:dyDescent="0.2">
      <c r="A77" t="s">
        <v>43</v>
      </c>
      <c r="B77" t="s">
        <v>28</v>
      </c>
      <c r="C77" t="s">
        <v>45</v>
      </c>
      <c r="D77">
        <v>10</v>
      </c>
      <c r="E77">
        <v>12.5</v>
      </c>
      <c r="F77">
        <v>11.25</v>
      </c>
      <c r="G77" t="s">
        <v>46</v>
      </c>
      <c r="H77" t="s">
        <v>108</v>
      </c>
      <c r="I77">
        <f>IF($A77="Espanha", 1, 0)</f>
        <v>0</v>
      </c>
      <c r="J77">
        <f>IF($A77="Regional Península de Setúbal", 1, 0)</f>
        <v>1</v>
      </c>
      <c r="K77">
        <v>0</v>
      </c>
      <c r="L77">
        <f>IF($C77="Ramos Pinto", 1, 0)</f>
        <v>0</v>
      </c>
      <c r="M77">
        <f>IF($G77="Domingos Soares Franco", 1, 0)</f>
        <v>1</v>
      </c>
      <c r="N77">
        <f>IF($G77="João Portugal Ramos", 1, 0)</f>
        <v>0</v>
      </c>
      <c r="O77">
        <f>IF($G77="João Nicolau de Almeida", 1, 0)</f>
        <v>0</v>
      </c>
      <c r="P77">
        <f>IF($G77="David Baverstock e Sandra Alves", 1, 0)</f>
        <v>0</v>
      </c>
      <c r="Q77">
        <f>IF($G77="David Baverstock e Luís Patrão", 1, 0)</f>
        <v>0</v>
      </c>
      <c r="R77">
        <v>1</v>
      </c>
      <c r="S77">
        <f>IF($A77="Regional Alentejo", 1, 0)</f>
        <v>0</v>
      </c>
      <c r="T77">
        <f>IF($A77="DOC Douro", 1, 0)</f>
        <v>0</v>
      </c>
      <c r="U77">
        <v>2015</v>
      </c>
      <c r="V77" t="s">
        <v>150</v>
      </c>
      <c r="W77">
        <f>IF($A77="DOC Alentejo", 1, 0)</f>
        <v>0</v>
      </c>
      <c r="X77">
        <v>0</v>
      </c>
      <c r="Y77">
        <v>12.5</v>
      </c>
      <c r="Z77">
        <f>IF(C77="Esporão S.A.", 1, 0)</f>
        <v>0</v>
      </c>
      <c r="AA77">
        <f>IF($C77="José Maria da Fonseca Vinhos, S.A.", 1, 0)</f>
        <v>1</v>
      </c>
      <c r="AB77">
        <f>IF($C77="João Portugal Ramos - Vinhos, SA", 1, 0)</f>
        <v>0</v>
      </c>
      <c r="AC77">
        <v>13.1625</v>
      </c>
      <c r="AD77">
        <v>16</v>
      </c>
      <c r="AE77">
        <f>LN(AD77)</f>
        <v>2.7725887222397811</v>
      </c>
    </row>
    <row r="78" spans="1:31" x14ac:dyDescent="0.2">
      <c r="A78" t="s">
        <v>43</v>
      </c>
      <c r="B78" t="s">
        <v>16</v>
      </c>
      <c r="C78" t="s">
        <v>45</v>
      </c>
      <c r="D78">
        <v>12.5</v>
      </c>
      <c r="E78">
        <v>15</v>
      </c>
      <c r="F78">
        <v>13.75</v>
      </c>
      <c r="G78" t="s">
        <v>46</v>
      </c>
      <c r="H78" t="s">
        <v>152</v>
      </c>
      <c r="I78">
        <f>IF($A78="Espanha", 1, 0)</f>
        <v>0</v>
      </c>
      <c r="J78">
        <f>IF($A78="Regional Península de Setúbal", 1, 0)</f>
        <v>1</v>
      </c>
      <c r="K78">
        <v>0</v>
      </c>
      <c r="L78">
        <f>IF($C78="Ramos Pinto", 1, 0)</f>
        <v>0</v>
      </c>
      <c r="M78">
        <f>IF($G78="Domingos Soares Franco", 1, 0)</f>
        <v>1</v>
      </c>
      <c r="N78">
        <f>IF($G78="João Portugal Ramos", 1, 0)</f>
        <v>0</v>
      </c>
      <c r="O78">
        <f>IF($G78="João Nicolau de Almeida", 1, 0)</f>
        <v>0</v>
      </c>
      <c r="P78">
        <f>IF($G78="David Baverstock e Sandra Alves", 1, 0)</f>
        <v>0</v>
      </c>
      <c r="Q78">
        <f>IF($G78="David Baverstock e Luís Patrão", 1, 0)</f>
        <v>0</v>
      </c>
      <c r="R78">
        <v>0</v>
      </c>
      <c r="S78">
        <f>IF($A78="Regional Alentejo", 1, 0)</f>
        <v>0</v>
      </c>
      <c r="T78">
        <f>IF($A78="DOC Douro", 1, 0)</f>
        <v>0</v>
      </c>
      <c r="U78">
        <v>2011</v>
      </c>
      <c r="V78" t="s">
        <v>151</v>
      </c>
      <c r="W78">
        <f>IF($A78="DOC Alentejo", 1, 0)</f>
        <v>0</v>
      </c>
      <c r="X78">
        <v>1</v>
      </c>
      <c r="Y78">
        <v>13.5</v>
      </c>
      <c r="Z78">
        <f>IF(C78="Esporão S.A.", 1, 0)</f>
        <v>0</v>
      </c>
      <c r="AA78">
        <f>IF($C78="José Maria da Fonseca Vinhos, S.A.", 1, 0)</f>
        <v>1</v>
      </c>
      <c r="AB78">
        <f>IF($C78="João Portugal Ramos - Vinhos, SA", 1, 0)</f>
        <v>0</v>
      </c>
      <c r="AC78">
        <v>16.087499999999999</v>
      </c>
      <c r="AD78">
        <v>16</v>
      </c>
      <c r="AE78">
        <f>LN(AD78)</f>
        <v>2.7725887222397811</v>
      </c>
    </row>
    <row r="79" spans="1:31" x14ac:dyDescent="0.2">
      <c r="A79" t="s">
        <v>43</v>
      </c>
      <c r="B79" t="s">
        <v>16</v>
      </c>
      <c r="C79" t="s">
        <v>45</v>
      </c>
      <c r="D79">
        <v>12.5</v>
      </c>
      <c r="E79">
        <v>15</v>
      </c>
      <c r="F79">
        <v>13.75</v>
      </c>
      <c r="G79" t="s">
        <v>46</v>
      </c>
      <c r="H79" t="s">
        <v>30</v>
      </c>
      <c r="I79">
        <f>IF($A79="Espanha", 1, 0)</f>
        <v>0</v>
      </c>
      <c r="J79">
        <f>IF($A79="Regional Península de Setúbal", 1, 0)</f>
        <v>1</v>
      </c>
      <c r="K79">
        <v>0</v>
      </c>
      <c r="L79">
        <f>IF($C79="Ramos Pinto", 1, 0)</f>
        <v>0</v>
      </c>
      <c r="M79">
        <f>IF($G79="Domingos Soares Franco", 1, 0)</f>
        <v>1</v>
      </c>
      <c r="N79">
        <f>IF($G79="João Portugal Ramos", 1, 0)</f>
        <v>0</v>
      </c>
      <c r="O79">
        <f>IF($G79="João Nicolau de Almeida", 1, 0)</f>
        <v>0</v>
      </c>
      <c r="P79">
        <f>IF($G79="David Baverstock e Sandra Alves", 1, 0)</f>
        <v>0</v>
      </c>
      <c r="Q79">
        <f>IF($G79="David Baverstock e Luís Patrão", 1, 0)</f>
        <v>0</v>
      </c>
      <c r="R79">
        <v>0</v>
      </c>
      <c r="S79">
        <f>IF($A79="Regional Alentejo", 1, 0)</f>
        <v>0</v>
      </c>
      <c r="T79">
        <f>IF($A79="DOC Douro", 1, 0)</f>
        <v>0</v>
      </c>
      <c r="U79">
        <v>2004</v>
      </c>
      <c r="V79" t="s">
        <v>153</v>
      </c>
      <c r="W79">
        <f>IF($A79="DOC Alentejo", 1, 0)</f>
        <v>0</v>
      </c>
      <c r="X79">
        <v>1</v>
      </c>
      <c r="Y79">
        <v>14</v>
      </c>
      <c r="Z79">
        <f>IF(C79="Esporão S.A.", 1, 0)</f>
        <v>0</v>
      </c>
      <c r="AA79">
        <f>IF($C79="José Maria da Fonseca Vinhos, S.A.", 1, 0)</f>
        <v>1</v>
      </c>
      <c r="AB79">
        <f>IF($C79="João Portugal Ramos - Vinhos, SA", 1, 0)</f>
        <v>0</v>
      </c>
      <c r="AC79">
        <v>16.087499999999999</v>
      </c>
      <c r="AD79">
        <v>16</v>
      </c>
      <c r="AE79">
        <f>LN(AD79)</f>
        <v>2.7725887222397811</v>
      </c>
    </row>
    <row r="80" spans="1:31" x14ac:dyDescent="0.2">
      <c r="A80" t="s">
        <v>43</v>
      </c>
      <c r="B80" t="s">
        <v>28</v>
      </c>
      <c r="C80" t="s">
        <v>45</v>
      </c>
      <c r="D80">
        <v>10</v>
      </c>
      <c r="E80">
        <v>12.5</v>
      </c>
      <c r="F80">
        <v>11.25</v>
      </c>
      <c r="G80" t="s">
        <v>46</v>
      </c>
      <c r="H80" t="s">
        <v>106</v>
      </c>
      <c r="I80">
        <f>IF($A80="Espanha", 1, 0)</f>
        <v>0</v>
      </c>
      <c r="J80">
        <f>IF($A80="Regional Península de Setúbal", 1, 0)</f>
        <v>1</v>
      </c>
      <c r="K80">
        <v>0</v>
      </c>
      <c r="L80">
        <f>IF($C80="Ramos Pinto", 1, 0)</f>
        <v>0</v>
      </c>
      <c r="M80">
        <f>IF($G80="Domingos Soares Franco", 1, 0)</f>
        <v>1</v>
      </c>
      <c r="N80">
        <f>IF($G80="João Portugal Ramos", 1, 0)</f>
        <v>0</v>
      </c>
      <c r="O80">
        <f>IF($G80="João Nicolau de Almeida", 1, 0)</f>
        <v>0</v>
      </c>
      <c r="P80">
        <f>IF($G80="David Baverstock e Sandra Alves", 1, 0)</f>
        <v>0</v>
      </c>
      <c r="Q80">
        <f>IF($G80="David Baverstock e Luís Patrão", 1, 0)</f>
        <v>0</v>
      </c>
      <c r="R80">
        <v>1</v>
      </c>
      <c r="S80">
        <f>IF($A80="Regional Alentejo", 1, 0)</f>
        <v>0</v>
      </c>
      <c r="T80">
        <f>IF($A80="DOC Douro", 1, 0)</f>
        <v>0</v>
      </c>
      <c r="U80">
        <v>2014</v>
      </c>
      <c r="V80" t="s">
        <v>154</v>
      </c>
      <c r="W80">
        <f>IF($A80="DOC Alentejo", 1, 0)</f>
        <v>0</v>
      </c>
      <c r="X80">
        <v>0</v>
      </c>
      <c r="Y80">
        <v>13</v>
      </c>
      <c r="Z80">
        <f>IF(C80="Esporão S.A.", 1, 0)</f>
        <v>0</v>
      </c>
      <c r="AA80">
        <f>IF($C80="José Maria da Fonseca Vinhos, S.A.", 1, 0)</f>
        <v>1</v>
      </c>
      <c r="AB80">
        <f>IF($C80="João Portugal Ramos - Vinhos, SA", 1, 0)</f>
        <v>0</v>
      </c>
      <c r="AC80">
        <v>13.1625</v>
      </c>
      <c r="AD80">
        <v>16</v>
      </c>
      <c r="AE80">
        <f>LN(AD80)</f>
        <v>2.7725887222397811</v>
      </c>
    </row>
    <row r="81" spans="1:31" x14ac:dyDescent="0.2">
      <c r="A81" t="s">
        <v>17</v>
      </c>
      <c r="B81" t="s">
        <v>16</v>
      </c>
      <c r="C81" t="s">
        <v>23</v>
      </c>
      <c r="D81">
        <v>7.5</v>
      </c>
      <c r="E81">
        <v>10</v>
      </c>
      <c r="F81">
        <v>8.75</v>
      </c>
      <c r="G81" t="s">
        <v>24</v>
      </c>
      <c r="H81" t="s">
        <v>59</v>
      </c>
      <c r="I81">
        <f>IF($A81="Espanha", 1, 0)</f>
        <v>0</v>
      </c>
      <c r="J81">
        <f>IF($A81="Regional Península de Setúbal", 1, 0)</f>
        <v>0</v>
      </c>
      <c r="K81">
        <v>0</v>
      </c>
      <c r="L81">
        <f>IF($C81="Ramos Pinto", 1, 0)</f>
        <v>1</v>
      </c>
      <c r="M81">
        <f>IF($G81="Domingos Soares Franco", 1, 0)</f>
        <v>0</v>
      </c>
      <c r="N81">
        <f>IF($G81="João Portugal Ramos", 1, 0)</f>
        <v>0</v>
      </c>
      <c r="O81">
        <f>IF($G81="João Nicolau de Almeida", 1, 0)</f>
        <v>1</v>
      </c>
      <c r="P81">
        <f>IF($G81="David Baverstock e Sandra Alves", 1, 0)</f>
        <v>0</v>
      </c>
      <c r="Q81">
        <f>IF($G81="David Baverstock e Luís Patrão", 1, 0)</f>
        <v>0</v>
      </c>
      <c r="R81">
        <v>0</v>
      </c>
      <c r="S81">
        <f>IF($A81="Regional Alentejo", 1, 0)</f>
        <v>0</v>
      </c>
      <c r="T81">
        <f>IF($A81="DOC Douro", 1, 0)</f>
        <v>1</v>
      </c>
      <c r="U81">
        <v>2003</v>
      </c>
      <c r="V81" t="s">
        <v>155</v>
      </c>
      <c r="W81">
        <f>IF($A81="DOC Alentejo", 1, 0)</f>
        <v>0</v>
      </c>
      <c r="X81">
        <v>1</v>
      </c>
      <c r="Y81">
        <v>13</v>
      </c>
      <c r="Z81">
        <f>IF(C81="Esporão S.A.", 1, 0)</f>
        <v>0</v>
      </c>
      <c r="AA81">
        <f>IF($C81="José Maria da Fonseca Vinhos, S.A.", 1, 0)</f>
        <v>0</v>
      </c>
      <c r="AB81">
        <f>IF($C81="João Portugal Ramos - Vinhos, SA", 1, 0)</f>
        <v>0</v>
      </c>
      <c r="AC81">
        <v>10.237500000000001</v>
      </c>
      <c r="AD81">
        <v>16</v>
      </c>
      <c r="AE81">
        <f>LN(AD81)</f>
        <v>2.7725887222397811</v>
      </c>
    </row>
    <row r="82" spans="1:31" x14ac:dyDescent="0.2">
      <c r="A82" t="s">
        <v>17</v>
      </c>
      <c r="B82" t="s">
        <v>16</v>
      </c>
      <c r="C82" t="s">
        <v>23</v>
      </c>
      <c r="D82">
        <v>7.5</v>
      </c>
      <c r="E82">
        <v>10</v>
      </c>
      <c r="F82">
        <v>8.75</v>
      </c>
      <c r="G82" t="s">
        <v>24</v>
      </c>
      <c r="H82" t="s">
        <v>59</v>
      </c>
      <c r="I82">
        <f>IF($A82="Espanha", 1, 0)</f>
        <v>0</v>
      </c>
      <c r="J82">
        <f>IF($A82="Regional Península de Setúbal", 1, 0)</f>
        <v>0</v>
      </c>
      <c r="K82">
        <v>0</v>
      </c>
      <c r="L82">
        <f>IF($C82="Ramos Pinto", 1, 0)</f>
        <v>1</v>
      </c>
      <c r="M82">
        <f>IF($G82="Domingos Soares Franco", 1, 0)</f>
        <v>0</v>
      </c>
      <c r="N82">
        <f>IF($G82="João Portugal Ramos", 1, 0)</f>
        <v>0</v>
      </c>
      <c r="O82">
        <f>IF($G82="João Nicolau de Almeida", 1, 0)</f>
        <v>1</v>
      </c>
      <c r="P82">
        <f>IF($G82="David Baverstock e Sandra Alves", 1, 0)</f>
        <v>0</v>
      </c>
      <c r="Q82">
        <f>IF($G82="David Baverstock e Luís Patrão", 1, 0)</f>
        <v>0</v>
      </c>
      <c r="R82">
        <v>0</v>
      </c>
      <c r="S82">
        <f>IF($A82="Regional Alentejo", 1, 0)</f>
        <v>0</v>
      </c>
      <c r="T82">
        <f>IF($A82="DOC Douro", 1, 0)</f>
        <v>1</v>
      </c>
      <c r="U82">
        <v>2006</v>
      </c>
      <c r="V82" t="s">
        <v>156</v>
      </c>
      <c r="W82">
        <f>IF($A82="DOC Alentejo", 1, 0)</f>
        <v>0</v>
      </c>
      <c r="X82">
        <v>1</v>
      </c>
      <c r="Y82">
        <v>14</v>
      </c>
      <c r="Z82">
        <f>IF(C82="Esporão S.A.", 1, 0)</f>
        <v>0</v>
      </c>
      <c r="AA82">
        <f>IF($C82="José Maria da Fonseca Vinhos, S.A.", 1, 0)</f>
        <v>0</v>
      </c>
      <c r="AB82">
        <f>IF($C82="João Portugal Ramos - Vinhos, SA", 1, 0)</f>
        <v>0</v>
      </c>
      <c r="AC82">
        <v>10.237500000000001</v>
      </c>
      <c r="AD82">
        <v>16</v>
      </c>
      <c r="AE82">
        <f>LN(AD82)</f>
        <v>2.7725887222397811</v>
      </c>
    </row>
    <row r="83" spans="1:31" x14ac:dyDescent="0.2">
      <c r="A83" t="s">
        <v>17</v>
      </c>
      <c r="B83" t="s">
        <v>16</v>
      </c>
      <c r="C83" t="s">
        <v>23</v>
      </c>
      <c r="D83">
        <v>7.5</v>
      </c>
      <c r="E83">
        <v>10</v>
      </c>
      <c r="F83">
        <v>8.75</v>
      </c>
      <c r="G83" t="s">
        <v>24</v>
      </c>
      <c r="H83" t="s">
        <v>59</v>
      </c>
      <c r="I83">
        <f>IF($A83="Espanha", 1, 0)</f>
        <v>0</v>
      </c>
      <c r="J83">
        <f>IF($A83="Regional Península de Setúbal", 1, 0)</f>
        <v>0</v>
      </c>
      <c r="K83">
        <v>0</v>
      </c>
      <c r="L83">
        <f>IF($C83="Ramos Pinto", 1, 0)</f>
        <v>1</v>
      </c>
      <c r="M83">
        <f>IF($G83="Domingos Soares Franco", 1, 0)</f>
        <v>0</v>
      </c>
      <c r="N83">
        <f>IF($G83="João Portugal Ramos", 1, 0)</f>
        <v>0</v>
      </c>
      <c r="O83">
        <f>IF($G83="João Nicolau de Almeida", 1, 0)</f>
        <v>1</v>
      </c>
      <c r="P83">
        <f>IF($G83="David Baverstock e Sandra Alves", 1, 0)</f>
        <v>0</v>
      </c>
      <c r="Q83">
        <f>IF($G83="David Baverstock e Luís Patrão", 1, 0)</f>
        <v>0</v>
      </c>
      <c r="R83">
        <v>0</v>
      </c>
      <c r="S83">
        <f>IF($A83="Regional Alentejo", 1, 0)</f>
        <v>0</v>
      </c>
      <c r="T83">
        <f>IF($A83="DOC Douro", 1, 0)</f>
        <v>1</v>
      </c>
      <c r="U83">
        <v>2009</v>
      </c>
      <c r="V83" t="s">
        <v>157</v>
      </c>
      <c r="W83">
        <f>IF($A83="DOC Alentejo", 1, 0)</f>
        <v>0</v>
      </c>
      <c r="X83">
        <v>1</v>
      </c>
      <c r="Y83">
        <v>14</v>
      </c>
      <c r="Z83">
        <f>IF(C83="Esporão S.A.", 1, 0)</f>
        <v>0</v>
      </c>
      <c r="AA83">
        <f>IF($C83="José Maria da Fonseca Vinhos, S.A.", 1, 0)</f>
        <v>0</v>
      </c>
      <c r="AB83">
        <f>IF($C83="João Portugal Ramos - Vinhos, SA", 1, 0)</f>
        <v>0</v>
      </c>
      <c r="AC83">
        <v>10.237500000000001</v>
      </c>
      <c r="AD83">
        <v>16</v>
      </c>
      <c r="AE83">
        <f>LN(AD83)</f>
        <v>2.7725887222397811</v>
      </c>
    </row>
    <row r="84" spans="1:31" x14ac:dyDescent="0.2">
      <c r="A84" t="s">
        <v>17</v>
      </c>
      <c r="B84" t="s">
        <v>16</v>
      </c>
      <c r="C84" t="s">
        <v>23</v>
      </c>
      <c r="D84">
        <v>7.5</v>
      </c>
      <c r="E84">
        <v>10</v>
      </c>
      <c r="F84">
        <v>8.75</v>
      </c>
      <c r="G84" t="s">
        <v>24</v>
      </c>
      <c r="H84" t="s">
        <v>159</v>
      </c>
      <c r="I84">
        <f>IF($A84="Espanha", 1, 0)</f>
        <v>0</v>
      </c>
      <c r="J84">
        <f>IF($A84="Regional Península de Setúbal", 1, 0)</f>
        <v>0</v>
      </c>
      <c r="K84">
        <v>0</v>
      </c>
      <c r="L84">
        <f>IF($C84="Ramos Pinto", 1, 0)</f>
        <v>1</v>
      </c>
      <c r="M84">
        <f>IF($G84="Domingos Soares Franco", 1, 0)</f>
        <v>0</v>
      </c>
      <c r="N84">
        <f>IF($G84="João Portugal Ramos", 1, 0)</f>
        <v>0</v>
      </c>
      <c r="O84">
        <f>IF($G84="João Nicolau de Almeida", 1, 0)</f>
        <v>1</v>
      </c>
      <c r="P84">
        <f>IF($G84="David Baverstock e Sandra Alves", 1, 0)</f>
        <v>0</v>
      </c>
      <c r="Q84">
        <f>IF($G84="David Baverstock e Luís Patrão", 1, 0)</f>
        <v>0</v>
      </c>
      <c r="R84">
        <v>0</v>
      </c>
      <c r="S84">
        <f>IF($A84="Regional Alentejo", 1, 0)</f>
        <v>0</v>
      </c>
      <c r="T84">
        <f>IF($A84="DOC Douro", 1, 0)</f>
        <v>1</v>
      </c>
      <c r="U84">
        <v>2012</v>
      </c>
      <c r="V84" t="s">
        <v>158</v>
      </c>
      <c r="W84">
        <f>IF($A84="DOC Alentejo", 1, 0)</f>
        <v>0</v>
      </c>
      <c r="X84">
        <v>1</v>
      </c>
      <c r="Y84">
        <v>13.5</v>
      </c>
      <c r="Z84">
        <f>IF(C84="Esporão S.A.", 1, 0)</f>
        <v>0</v>
      </c>
      <c r="AA84">
        <f>IF($C84="José Maria da Fonseca Vinhos, S.A.", 1, 0)</f>
        <v>0</v>
      </c>
      <c r="AB84">
        <f>IF($C84="João Portugal Ramos - Vinhos, SA", 1, 0)</f>
        <v>0</v>
      </c>
      <c r="AC84">
        <v>10.237500000000001</v>
      </c>
      <c r="AD84">
        <v>16</v>
      </c>
      <c r="AE84">
        <f>LN(AD84)</f>
        <v>2.7725887222397811</v>
      </c>
    </row>
    <row r="85" spans="1:31" x14ac:dyDescent="0.2">
      <c r="A85" t="s">
        <v>17</v>
      </c>
      <c r="B85" t="s">
        <v>16</v>
      </c>
      <c r="C85" t="s">
        <v>23</v>
      </c>
      <c r="D85">
        <v>7.5</v>
      </c>
      <c r="E85">
        <v>10</v>
      </c>
      <c r="F85">
        <v>8.75</v>
      </c>
      <c r="G85" t="s">
        <v>24</v>
      </c>
      <c r="H85" t="s">
        <v>159</v>
      </c>
      <c r="I85">
        <f>IF($A85="Espanha", 1, 0)</f>
        <v>0</v>
      </c>
      <c r="J85">
        <f>IF($A85="Regional Península de Setúbal", 1, 0)</f>
        <v>0</v>
      </c>
      <c r="K85">
        <v>0</v>
      </c>
      <c r="L85">
        <f>IF($C85="Ramos Pinto", 1, 0)</f>
        <v>1</v>
      </c>
      <c r="M85">
        <f>IF($G85="Domingos Soares Franco", 1, 0)</f>
        <v>0</v>
      </c>
      <c r="N85">
        <f>IF($G85="João Portugal Ramos", 1, 0)</f>
        <v>0</v>
      </c>
      <c r="O85">
        <f>IF($G85="João Nicolau de Almeida", 1, 0)</f>
        <v>1</v>
      </c>
      <c r="P85">
        <f>IF($G85="David Baverstock e Sandra Alves", 1, 0)</f>
        <v>0</v>
      </c>
      <c r="Q85">
        <f>IF($G85="David Baverstock e Luís Patrão", 1, 0)</f>
        <v>0</v>
      </c>
      <c r="R85">
        <v>0</v>
      </c>
      <c r="S85">
        <f>IF($A85="Regional Alentejo", 1, 0)</f>
        <v>0</v>
      </c>
      <c r="T85">
        <f>IF($A85="DOC Douro", 1, 0)</f>
        <v>1</v>
      </c>
      <c r="U85">
        <v>2013</v>
      </c>
      <c r="V85" t="s">
        <v>160</v>
      </c>
      <c r="W85">
        <f>IF($A85="DOC Alentejo", 1, 0)</f>
        <v>0</v>
      </c>
      <c r="X85">
        <v>1</v>
      </c>
      <c r="Y85">
        <v>14</v>
      </c>
      <c r="Z85">
        <f>IF(C85="Esporão S.A.", 1, 0)</f>
        <v>0</v>
      </c>
      <c r="AA85">
        <f>IF($C85="José Maria da Fonseca Vinhos, S.A.", 1, 0)</f>
        <v>0</v>
      </c>
      <c r="AB85">
        <f>IF($C85="João Portugal Ramos - Vinhos, SA", 1, 0)</f>
        <v>0</v>
      </c>
      <c r="AC85">
        <v>10.237500000000001</v>
      </c>
      <c r="AD85">
        <v>16</v>
      </c>
      <c r="AE85">
        <f>LN(AD85)</f>
        <v>2.7725887222397811</v>
      </c>
    </row>
    <row r="86" spans="1:31" x14ac:dyDescent="0.2">
      <c r="A86" t="s">
        <v>17</v>
      </c>
      <c r="B86" t="s">
        <v>28</v>
      </c>
      <c r="C86" t="s">
        <v>23</v>
      </c>
      <c r="D86">
        <v>7.5</v>
      </c>
      <c r="E86">
        <v>10</v>
      </c>
      <c r="F86">
        <v>8.75</v>
      </c>
      <c r="G86" t="s">
        <v>24</v>
      </c>
      <c r="H86" t="s">
        <v>161</v>
      </c>
      <c r="I86">
        <f>IF($A86="Espanha", 1, 0)</f>
        <v>0</v>
      </c>
      <c r="J86">
        <f>IF($A86="Regional Península de Setúbal", 1, 0)</f>
        <v>0</v>
      </c>
      <c r="K86">
        <v>0</v>
      </c>
      <c r="L86">
        <f>IF($C86="Ramos Pinto", 1, 0)</f>
        <v>1</v>
      </c>
      <c r="M86">
        <f>IF($G86="Domingos Soares Franco", 1, 0)</f>
        <v>0</v>
      </c>
      <c r="N86">
        <f>IF($G86="João Portugal Ramos", 1, 0)</f>
        <v>0</v>
      </c>
      <c r="O86">
        <f>IF($G86="João Nicolau de Almeida", 1, 0)</f>
        <v>1</v>
      </c>
      <c r="P86">
        <f>IF($G86="David Baverstock e Sandra Alves", 1, 0)</f>
        <v>0</v>
      </c>
      <c r="Q86">
        <f>IF($G86="David Baverstock e Luís Patrão", 1, 0)</f>
        <v>0</v>
      </c>
      <c r="R86">
        <v>1</v>
      </c>
      <c r="S86">
        <f>IF($A86="Regional Alentejo", 1, 0)</f>
        <v>0</v>
      </c>
      <c r="T86">
        <f>IF($A86="DOC Douro", 1, 0)</f>
        <v>1</v>
      </c>
      <c r="U86">
        <v>2013</v>
      </c>
      <c r="V86" t="s">
        <v>160</v>
      </c>
      <c r="W86">
        <f>IF($A86="DOC Alentejo", 1, 0)</f>
        <v>0</v>
      </c>
      <c r="X86">
        <v>0</v>
      </c>
      <c r="Y86">
        <v>13</v>
      </c>
      <c r="Z86">
        <f>IF(C86="Esporão S.A.", 1, 0)</f>
        <v>0</v>
      </c>
      <c r="AA86">
        <f>IF($C86="José Maria da Fonseca Vinhos, S.A.", 1, 0)</f>
        <v>0</v>
      </c>
      <c r="AB86">
        <f>IF($C86="João Portugal Ramos - Vinhos, SA", 1, 0)</f>
        <v>0</v>
      </c>
      <c r="AC86">
        <v>10.237500000000001</v>
      </c>
      <c r="AD86">
        <v>16</v>
      </c>
      <c r="AE86">
        <f>LN(AD86)</f>
        <v>2.7725887222397811</v>
      </c>
    </row>
    <row r="87" spans="1:31" x14ac:dyDescent="0.2">
      <c r="A87" t="s">
        <v>17</v>
      </c>
      <c r="B87" t="s">
        <v>28</v>
      </c>
      <c r="C87" t="s">
        <v>23</v>
      </c>
      <c r="D87">
        <v>7.5</v>
      </c>
      <c r="E87">
        <v>10</v>
      </c>
      <c r="F87">
        <v>8.75</v>
      </c>
      <c r="G87" t="s">
        <v>24</v>
      </c>
      <c r="H87" t="s">
        <v>161</v>
      </c>
      <c r="I87">
        <f>IF($A87="Espanha", 1, 0)</f>
        <v>0</v>
      </c>
      <c r="J87">
        <f>IF($A87="Regional Península de Setúbal", 1, 0)</f>
        <v>0</v>
      </c>
      <c r="K87">
        <v>0</v>
      </c>
      <c r="L87">
        <f>IF($C87="Ramos Pinto", 1, 0)</f>
        <v>1</v>
      </c>
      <c r="M87">
        <f>IF($G87="Domingos Soares Franco", 1, 0)</f>
        <v>0</v>
      </c>
      <c r="N87">
        <f>IF($G87="João Portugal Ramos", 1, 0)</f>
        <v>0</v>
      </c>
      <c r="O87">
        <f>IF($G87="João Nicolau de Almeida", 1, 0)</f>
        <v>1</v>
      </c>
      <c r="P87">
        <f>IF($G87="David Baverstock e Sandra Alves", 1, 0)</f>
        <v>0</v>
      </c>
      <c r="Q87">
        <f>IF($G87="David Baverstock e Luís Patrão", 1, 0)</f>
        <v>0</v>
      </c>
      <c r="R87">
        <v>1</v>
      </c>
      <c r="S87">
        <f>IF($A87="Regional Alentejo", 1, 0)</f>
        <v>0</v>
      </c>
      <c r="T87">
        <f>IF($A87="DOC Douro", 1, 0)</f>
        <v>1</v>
      </c>
      <c r="U87">
        <v>2014</v>
      </c>
      <c r="V87" t="s">
        <v>162</v>
      </c>
      <c r="W87">
        <f>IF($A87="DOC Alentejo", 1, 0)</f>
        <v>0</v>
      </c>
      <c r="X87">
        <v>0</v>
      </c>
      <c r="Y87">
        <v>13</v>
      </c>
      <c r="Z87">
        <f>IF(C87="Esporão S.A.", 1, 0)</f>
        <v>0</v>
      </c>
      <c r="AA87">
        <f>IF($C87="José Maria da Fonseca Vinhos, S.A.", 1, 0)</f>
        <v>0</v>
      </c>
      <c r="AB87">
        <f>IF($C87="João Portugal Ramos - Vinhos, SA", 1, 0)</f>
        <v>0</v>
      </c>
      <c r="AC87">
        <v>10.237500000000001</v>
      </c>
      <c r="AD87">
        <v>16</v>
      </c>
      <c r="AE87">
        <f>LN(AD87)</f>
        <v>2.7725887222397811</v>
      </c>
    </row>
    <row r="88" spans="1:31" x14ac:dyDescent="0.2">
      <c r="A88" t="s">
        <v>17</v>
      </c>
      <c r="B88" t="s">
        <v>28</v>
      </c>
      <c r="C88" t="s">
        <v>23</v>
      </c>
      <c r="D88">
        <v>7.5</v>
      </c>
      <c r="E88">
        <v>10</v>
      </c>
      <c r="F88">
        <v>8.75</v>
      </c>
      <c r="G88" t="s">
        <v>24</v>
      </c>
      <c r="H88" t="s">
        <v>161</v>
      </c>
      <c r="I88">
        <f>IF($A88="Espanha", 1, 0)</f>
        <v>0</v>
      </c>
      <c r="J88">
        <f>IF($A88="Regional Península de Setúbal", 1, 0)</f>
        <v>0</v>
      </c>
      <c r="K88">
        <v>0</v>
      </c>
      <c r="L88">
        <f>IF($C88="Ramos Pinto", 1, 0)</f>
        <v>1</v>
      </c>
      <c r="M88">
        <f>IF($G88="Domingos Soares Franco", 1, 0)</f>
        <v>0</v>
      </c>
      <c r="N88">
        <f>IF($G88="João Portugal Ramos", 1, 0)</f>
        <v>0</v>
      </c>
      <c r="O88">
        <f>IF($G88="João Nicolau de Almeida", 1, 0)</f>
        <v>1</v>
      </c>
      <c r="P88">
        <f>IF($G88="David Baverstock e Sandra Alves", 1, 0)</f>
        <v>0</v>
      </c>
      <c r="Q88">
        <f>IF($G88="David Baverstock e Luís Patrão", 1, 0)</f>
        <v>0</v>
      </c>
      <c r="R88">
        <v>1</v>
      </c>
      <c r="S88">
        <f>IF($A88="Regional Alentejo", 1, 0)</f>
        <v>0</v>
      </c>
      <c r="T88">
        <f>IF($A88="DOC Douro", 1, 0)</f>
        <v>1</v>
      </c>
      <c r="U88">
        <v>2015</v>
      </c>
      <c r="V88" t="s">
        <v>163</v>
      </c>
      <c r="W88">
        <f>IF($A88="DOC Alentejo", 1, 0)</f>
        <v>0</v>
      </c>
      <c r="X88">
        <v>0</v>
      </c>
      <c r="Y88">
        <v>13.5</v>
      </c>
      <c r="Z88">
        <f>IF(C88="Esporão S.A.", 1, 0)</f>
        <v>0</v>
      </c>
      <c r="AA88">
        <f>IF($C88="José Maria da Fonseca Vinhos, S.A.", 1, 0)</f>
        <v>0</v>
      </c>
      <c r="AB88">
        <f>IF($C88="João Portugal Ramos - Vinhos, SA", 1, 0)</f>
        <v>0</v>
      </c>
      <c r="AC88">
        <v>10.237500000000001</v>
      </c>
      <c r="AD88">
        <v>16</v>
      </c>
      <c r="AE88">
        <f>LN(AD88)</f>
        <v>2.7725887222397811</v>
      </c>
    </row>
    <row r="89" spans="1:31" x14ac:dyDescent="0.2">
      <c r="A89" t="s">
        <v>17</v>
      </c>
      <c r="B89" t="s">
        <v>16</v>
      </c>
      <c r="C89" t="s">
        <v>23</v>
      </c>
      <c r="D89">
        <v>12.5</v>
      </c>
      <c r="E89">
        <v>15</v>
      </c>
      <c r="F89">
        <v>13.75</v>
      </c>
      <c r="G89" t="s">
        <v>24</v>
      </c>
      <c r="H89" t="s">
        <v>165</v>
      </c>
      <c r="I89">
        <f>IF($A89="Espanha", 1, 0)</f>
        <v>0</v>
      </c>
      <c r="J89">
        <f>IF($A89="Regional Península de Setúbal", 1, 0)</f>
        <v>0</v>
      </c>
      <c r="K89">
        <v>0</v>
      </c>
      <c r="L89">
        <f>IF($C89="Ramos Pinto", 1, 0)</f>
        <v>1</v>
      </c>
      <c r="M89">
        <f>IF($G89="Domingos Soares Franco", 1, 0)</f>
        <v>0</v>
      </c>
      <c r="N89">
        <f>IF($G89="João Portugal Ramos", 1, 0)</f>
        <v>0</v>
      </c>
      <c r="O89">
        <f>IF($G89="João Nicolau de Almeida", 1, 0)</f>
        <v>1</v>
      </c>
      <c r="P89">
        <f>IF($G89="David Baverstock e Sandra Alves", 1, 0)</f>
        <v>0</v>
      </c>
      <c r="Q89">
        <f>IF($G89="David Baverstock e Luís Patrão", 1, 0)</f>
        <v>0</v>
      </c>
      <c r="R89">
        <v>0</v>
      </c>
      <c r="S89">
        <f>IF($A89="Regional Alentejo", 1, 0)</f>
        <v>0</v>
      </c>
      <c r="T89">
        <f>IF($A89="DOC Douro", 1, 0)</f>
        <v>1</v>
      </c>
      <c r="U89">
        <v>2004</v>
      </c>
      <c r="V89" t="s">
        <v>164</v>
      </c>
      <c r="W89">
        <f>IF($A89="DOC Alentejo", 1, 0)</f>
        <v>0</v>
      </c>
      <c r="X89">
        <v>1</v>
      </c>
      <c r="Y89">
        <v>13.5</v>
      </c>
      <c r="Z89">
        <f>IF(C89="Esporão S.A.", 1, 0)</f>
        <v>0</v>
      </c>
      <c r="AA89">
        <f>IF($C89="José Maria da Fonseca Vinhos, S.A.", 1, 0)</f>
        <v>0</v>
      </c>
      <c r="AB89">
        <f>IF($C89="João Portugal Ramos - Vinhos, SA", 1, 0)</f>
        <v>0</v>
      </c>
      <c r="AC89">
        <v>16.087499999999999</v>
      </c>
      <c r="AD89">
        <v>16</v>
      </c>
      <c r="AE89">
        <f>LN(AD89)</f>
        <v>2.7725887222397811</v>
      </c>
    </row>
    <row r="90" spans="1:31" x14ac:dyDescent="0.2">
      <c r="A90" t="s">
        <v>17</v>
      </c>
      <c r="B90" t="s">
        <v>28</v>
      </c>
      <c r="C90" t="s">
        <v>23</v>
      </c>
      <c r="D90">
        <v>15</v>
      </c>
      <c r="E90">
        <v>20</v>
      </c>
      <c r="F90">
        <v>17.5</v>
      </c>
      <c r="G90" t="s">
        <v>24</v>
      </c>
      <c r="H90" t="s">
        <v>115</v>
      </c>
      <c r="I90">
        <f>IF($A90="Espanha", 1, 0)</f>
        <v>0</v>
      </c>
      <c r="J90">
        <f>IF($A90="Regional Península de Setúbal", 1, 0)</f>
        <v>0</v>
      </c>
      <c r="K90">
        <v>0</v>
      </c>
      <c r="L90">
        <f>IF($C90="Ramos Pinto", 1, 0)</f>
        <v>1</v>
      </c>
      <c r="M90">
        <f>IF($G90="Domingos Soares Franco", 1, 0)</f>
        <v>0</v>
      </c>
      <c r="N90">
        <f>IF($G90="João Portugal Ramos", 1, 0)</f>
        <v>0</v>
      </c>
      <c r="O90">
        <f>IF($G90="João Nicolau de Almeida", 1, 0)</f>
        <v>1</v>
      </c>
      <c r="P90">
        <f>IF($G90="David Baverstock e Sandra Alves", 1, 0)</f>
        <v>0</v>
      </c>
      <c r="Q90">
        <f>IF($G90="David Baverstock e Luís Patrão", 1, 0)</f>
        <v>0</v>
      </c>
      <c r="R90">
        <v>1</v>
      </c>
      <c r="S90">
        <f>IF($A90="Regional Alentejo", 1, 0)</f>
        <v>0</v>
      </c>
      <c r="T90">
        <f>IF($A90="DOC Douro", 1, 0)</f>
        <v>1</v>
      </c>
      <c r="U90">
        <v>2010</v>
      </c>
      <c r="V90" t="s">
        <v>67</v>
      </c>
      <c r="W90">
        <f>IF($A90="DOC Alentejo", 1, 0)</f>
        <v>0</v>
      </c>
      <c r="X90">
        <v>0</v>
      </c>
      <c r="Y90">
        <v>13</v>
      </c>
      <c r="Z90">
        <f>IF(C90="Esporão S.A.", 1, 0)</f>
        <v>0</v>
      </c>
      <c r="AA90">
        <f>IF($C90="José Maria da Fonseca Vinhos, S.A.", 1, 0)</f>
        <v>0</v>
      </c>
      <c r="AB90">
        <f>IF($C90="João Portugal Ramos - Vinhos, SA", 1, 0)</f>
        <v>0</v>
      </c>
      <c r="AC90">
        <v>20.475000000000001</v>
      </c>
      <c r="AD90">
        <v>16</v>
      </c>
      <c r="AE90">
        <f>LN(AD90)</f>
        <v>2.7725887222397811</v>
      </c>
    </row>
    <row r="91" spans="1:31" x14ac:dyDescent="0.2">
      <c r="A91" t="s">
        <v>19</v>
      </c>
      <c r="B91" t="s">
        <v>28</v>
      </c>
      <c r="C91" t="s">
        <v>36</v>
      </c>
      <c r="D91">
        <v>7.5</v>
      </c>
      <c r="E91">
        <v>10</v>
      </c>
      <c r="F91">
        <v>8.75</v>
      </c>
      <c r="G91" t="s">
        <v>75</v>
      </c>
      <c r="H91" t="s">
        <v>60</v>
      </c>
      <c r="I91">
        <f>IF($A91="Espanha", 1, 0)</f>
        <v>0</v>
      </c>
      <c r="J91">
        <f>IF($A91="Regional Península de Setúbal", 1, 0)</f>
        <v>0</v>
      </c>
      <c r="K91">
        <v>0</v>
      </c>
      <c r="L91">
        <f>IF($C91="Ramos Pinto", 1, 0)</f>
        <v>0</v>
      </c>
      <c r="M91">
        <f>IF($G91="Domingos Soares Franco", 1, 0)</f>
        <v>0</v>
      </c>
      <c r="N91">
        <f>IF($G91="João Portugal Ramos", 1, 0)</f>
        <v>0</v>
      </c>
      <c r="O91">
        <f>IF($G91="João Nicolau de Almeida", 1, 0)</f>
        <v>0</v>
      </c>
      <c r="P91">
        <f>IF($G91="David Baverstock e Sandra Alves", 1, 0)</f>
        <v>1</v>
      </c>
      <c r="Q91">
        <f>IF($G91="David Baverstock e Luís Patrão", 1, 0)</f>
        <v>0</v>
      </c>
      <c r="R91">
        <v>1</v>
      </c>
      <c r="S91">
        <f>IF($A91="Regional Alentejo", 1, 0)</f>
        <v>1</v>
      </c>
      <c r="T91">
        <f>IF($A91="DOC Douro", 1, 0)</f>
        <v>0</v>
      </c>
      <c r="U91">
        <v>2007</v>
      </c>
      <c r="V91" t="s">
        <v>166</v>
      </c>
      <c r="W91">
        <f>IF($A91="DOC Alentejo", 1, 0)</f>
        <v>0</v>
      </c>
      <c r="X91">
        <v>0</v>
      </c>
      <c r="Y91">
        <v>13.5</v>
      </c>
      <c r="Z91">
        <f>IF(C91="Esporão S.A.", 1, 0)</f>
        <v>1</v>
      </c>
      <c r="AA91">
        <f>IF($C91="José Maria da Fonseca Vinhos, S.A.", 1, 0)</f>
        <v>0</v>
      </c>
      <c r="AB91">
        <f>IF($C91="João Portugal Ramos - Vinhos, SA", 1, 0)</f>
        <v>0</v>
      </c>
      <c r="AC91">
        <v>10.237500000000001</v>
      </c>
      <c r="AD91">
        <v>16</v>
      </c>
      <c r="AE91">
        <f>LN(AD91)</f>
        <v>2.7725887222397811</v>
      </c>
    </row>
    <row r="92" spans="1:31" x14ac:dyDescent="0.2">
      <c r="A92" t="s">
        <v>19</v>
      </c>
      <c r="B92" t="s">
        <v>28</v>
      </c>
      <c r="C92" t="s">
        <v>36</v>
      </c>
      <c r="D92">
        <v>4</v>
      </c>
      <c r="E92">
        <v>7.5</v>
      </c>
      <c r="F92">
        <v>5.75</v>
      </c>
      <c r="G92" t="s">
        <v>75</v>
      </c>
      <c r="H92" t="s">
        <v>149</v>
      </c>
      <c r="I92">
        <f>IF($A92="Espanha", 1, 0)</f>
        <v>0</v>
      </c>
      <c r="J92">
        <f>IF($A92="Regional Península de Setúbal", 1, 0)</f>
        <v>0</v>
      </c>
      <c r="K92">
        <v>0</v>
      </c>
      <c r="L92">
        <f>IF($C92="Ramos Pinto", 1, 0)</f>
        <v>0</v>
      </c>
      <c r="M92">
        <f>IF($G92="Domingos Soares Franco", 1, 0)</f>
        <v>0</v>
      </c>
      <c r="N92">
        <f>IF($G92="João Portugal Ramos", 1, 0)</f>
        <v>0</v>
      </c>
      <c r="O92">
        <f>IF($G92="João Nicolau de Almeida", 1, 0)</f>
        <v>0</v>
      </c>
      <c r="P92">
        <f>IF($G92="David Baverstock e Sandra Alves", 1, 0)</f>
        <v>1</v>
      </c>
      <c r="Q92">
        <f>IF($G92="David Baverstock e Luís Patrão", 1, 0)</f>
        <v>0</v>
      </c>
      <c r="R92">
        <v>1</v>
      </c>
      <c r="S92">
        <f>IF($A92="Regional Alentejo", 1, 0)</f>
        <v>1</v>
      </c>
      <c r="T92">
        <f>IF($A92="DOC Douro", 1, 0)</f>
        <v>0</v>
      </c>
      <c r="U92">
        <v>2009</v>
      </c>
      <c r="V92" t="s">
        <v>167</v>
      </c>
      <c r="W92">
        <f>IF($A92="DOC Alentejo", 1, 0)</f>
        <v>0</v>
      </c>
      <c r="X92">
        <v>0</v>
      </c>
      <c r="Y92">
        <v>14</v>
      </c>
      <c r="Z92">
        <f>IF(C92="Esporão S.A.", 1, 0)</f>
        <v>1</v>
      </c>
      <c r="AA92">
        <f>IF($C92="José Maria da Fonseca Vinhos, S.A.", 1, 0)</f>
        <v>0</v>
      </c>
      <c r="AB92">
        <f>IF($C92="João Portugal Ramos - Vinhos, SA", 1, 0)</f>
        <v>0</v>
      </c>
      <c r="AC92">
        <v>6.7275</v>
      </c>
      <c r="AD92">
        <v>16</v>
      </c>
      <c r="AE92">
        <f>LN(AD92)</f>
        <v>2.7725887222397811</v>
      </c>
    </row>
    <row r="93" spans="1:31" x14ac:dyDescent="0.2">
      <c r="A93" t="s">
        <v>19</v>
      </c>
      <c r="B93" t="s">
        <v>28</v>
      </c>
      <c r="C93" t="s">
        <v>36</v>
      </c>
      <c r="D93">
        <v>7.5</v>
      </c>
      <c r="E93">
        <v>10</v>
      </c>
      <c r="F93">
        <v>8.75</v>
      </c>
      <c r="G93" t="s">
        <v>75</v>
      </c>
      <c r="H93" t="s">
        <v>169</v>
      </c>
      <c r="I93">
        <f>IF($A93="Espanha", 1, 0)</f>
        <v>0</v>
      </c>
      <c r="J93">
        <f>IF($A93="Regional Península de Setúbal", 1, 0)</f>
        <v>0</v>
      </c>
      <c r="K93">
        <v>0</v>
      </c>
      <c r="L93">
        <f>IF($C93="Ramos Pinto", 1, 0)</f>
        <v>0</v>
      </c>
      <c r="M93">
        <f>IF($G93="Domingos Soares Franco", 1, 0)</f>
        <v>0</v>
      </c>
      <c r="N93">
        <f>IF($G93="João Portugal Ramos", 1, 0)</f>
        <v>0</v>
      </c>
      <c r="O93">
        <f>IF($G93="João Nicolau de Almeida", 1, 0)</f>
        <v>0</v>
      </c>
      <c r="P93">
        <f>IF($G93="David Baverstock e Sandra Alves", 1, 0)</f>
        <v>1</v>
      </c>
      <c r="Q93">
        <f>IF($G93="David Baverstock e Luís Patrão", 1, 0)</f>
        <v>0</v>
      </c>
      <c r="R93">
        <v>1</v>
      </c>
      <c r="S93">
        <f>IF($A93="Regional Alentejo", 1, 0)</f>
        <v>1</v>
      </c>
      <c r="T93">
        <f>IF($A93="DOC Douro", 1, 0)</f>
        <v>0</v>
      </c>
      <c r="U93">
        <v>2011</v>
      </c>
      <c r="V93" t="s">
        <v>168</v>
      </c>
      <c r="W93">
        <f>IF($A93="DOC Alentejo", 1, 0)</f>
        <v>0</v>
      </c>
      <c r="X93">
        <v>0</v>
      </c>
      <c r="Y93">
        <v>14</v>
      </c>
      <c r="Z93">
        <f>IF(C93="Esporão S.A.", 1, 0)</f>
        <v>1</v>
      </c>
      <c r="AA93">
        <f>IF($C93="José Maria da Fonseca Vinhos, S.A.", 1, 0)</f>
        <v>0</v>
      </c>
      <c r="AB93">
        <f>IF($C93="João Portugal Ramos - Vinhos, SA", 1, 0)</f>
        <v>0</v>
      </c>
      <c r="AC93">
        <v>10.237500000000001</v>
      </c>
      <c r="AD93">
        <v>16</v>
      </c>
      <c r="AE93">
        <f>LN(AD93)</f>
        <v>2.7725887222397811</v>
      </c>
    </row>
    <row r="94" spans="1:31" x14ac:dyDescent="0.2">
      <c r="A94" t="s">
        <v>19</v>
      </c>
      <c r="B94" t="s">
        <v>28</v>
      </c>
      <c r="C94" t="s">
        <v>36</v>
      </c>
      <c r="D94">
        <v>7.5</v>
      </c>
      <c r="E94">
        <v>10</v>
      </c>
      <c r="F94">
        <v>8.75</v>
      </c>
      <c r="G94" t="s">
        <v>75</v>
      </c>
      <c r="H94" t="s">
        <v>171</v>
      </c>
      <c r="I94">
        <f>IF($A94="Espanha", 1, 0)</f>
        <v>0</v>
      </c>
      <c r="J94">
        <f>IF($A94="Regional Península de Setúbal", 1, 0)</f>
        <v>0</v>
      </c>
      <c r="K94">
        <v>0</v>
      </c>
      <c r="L94">
        <f>IF($C94="Ramos Pinto", 1, 0)</f>
        <v>0</v>
      </c>
      <c r="M94">
        <f>IF($G94="Domingos Soares Franco", 1, 0)</f>
        <v>0</v>
      </c>
      <c r="N94">
        <f>IF($G94="João Portugal Ramos", 1, 0)</f>
        <v>0</v>
      </c>
      <c r="O94">
        <f>IF($G94="João Nicolau de Almeida", 1, 0)</f>
        <v>0</v>
      </c>
      <c r="P94">
        <f>IF($G94="David Baverstock e Sandra Alves", 1, 0)</f>
        <v>1</v>
      </c>
      <c r="Q94">
        <f>IF($G94="David Baverstock e Luís Patrão", 1, 0)</f>
        <v>0</v>
      </c>
      <c r="R94">
        <v>1</v>
      </c>
      <c r="S94">
        <f>IF($A94="Regional Alentejo", 1, 0)</f>
        <v>1</v>
      </c>
      <c r="T94">
        <f>IF($A94="DOC Douro", 1, 0)</f>
        <v>0</v>
      </c>
      <c r="U94">
        <v>2014</v>
      </c>
      <c r="V94" t="s">
        <v>170</v>
      </c>
      <c r="W94">
        <f>IF($A94="DOC Alentejo", 1, 0)</f>
        <v>0</v>
      </c>
      <c r="X94">
        <v>0</v>
      </c>
      <c r="Y94">
        <v>14</v>
      </c>
      <c r="Z94">
        <f>IF(C94="Esporão S.A.", 1, 0)</f>
        <v>1</v>
      </c>
      <c r="AA94">
        <f>IF($C94="José Maria da Fonseca Vinhos, S.A.", 1, 0)</f>
        <v>0</v>
      </c>
      <c r="AB94">
        <f>IF($C94="João Portugal Ramos - Vinhos, SA", 1, 0)</f>
        <v>0</v>
      </c>
      <c r="AC94">
        <v>10.237500000000001</v>
      </c>
      <c r="AD94">
        <v>16</v>
      </c>
      <c r="AE94">
        <f>LN(AD94)</f>
        <v>2.7725887222397811</v>
      </c>
    </row>
    <row r="95" spans="1:31" x14ac:dyDescent="0.2">
      <c r="A95" t="s">
        <v>19</v>
      </c>
      <c r="B95" t="s">
        <v>28</v>
      </c>
      <c r="C95" t="s">
        <v>36</v>
      </c>
      <c r="D95">
        <v>7.5</v>
      </c>
      <c r="E95">
        <v>10</v>
      </c>
      <c r="F95">
        <v>8.75</v>
      </c>
      <c r="G95" t="s">
        <v>75</v>
      </c>
      <c r="H95" t="s">
        <v>173</v>
      </c>
      <c r="I95">
        <f>IF($A95="Espanha", 1, 0)</f>
        <v>0</v>
      </c>
      <c r="J95">
        <f>IF($A95="Regional Península de Setúbal", 1, 0)</f>
        <v>0</v>
      </c>
      <c r="K95">
        <v>0</v>
      </c>
      <c r="L95">
        <f>IF($C95="Ramos Pinto", 1, 0)</f>
        <v>0</v>
      </c>
      <c r="M95">
        <f>IF($G95="Domingos Soares Franco", 1, 0)</f>
        <v>0</v>
      </c>
      <c r="N95">
        <f>IF($G95="João Portugal Ramos", 1, 0)</f>
        <v>0</v>
      </c>
      <c r="O95">
        <f>IF($G95="João Nicolau de Almeida", 1, 0)</f>
        <v>0</v>
      </c>
      <c r="P95">
        <f>IF($G95="David Baverstock e Sandra Alves", 1, 0)</f>
        <v>1</v>
      </c>
      <c r="Q95">
        <f>IF($G95="David Baverstock e Luís Patrão", 1, 0)</f>
        <v>0</v>
      </c>
      <c r="R95">
        <v>1</v>
      </c>
      <c r="S95">
        <f>IF($A95="Regional Alentejo", 1, 0)</f>
        <v>1</v>
      </c>
      <c r="T95">
        <f>IF($A95="DOC Douro", 1, 0)</f>
        <v>0</v>
      </c>
      <c r="U95">
        <v>2017</v>
      </c>
      <c r="V95" t="s">
        <v>172</v>
      </c>
      <c r="W95">
        <f>IF($A95="DOC Alentejo", 1, 0)</f>
        <v>0</v>
      </c>
      <c r="X95">
        <v>0</v>
      </c>
      <c r="Y95">
        <v>14</v>
      </c>
      <c r="Z95">
        <f>IF(C95="Esporão S.A.", 1, 0)</f>
        <v>1</v>
      </c>
      <c r="AA95">
        <f>IF($C95="José Maria da Fonseca Vinhos, S.A.", 1, 0)</f>
        <v>0</v>
      </c>
      <c r="AB95">
        <f>IF($C95="João Portugal Ramos - Vinhos, SA", 1, 0)</f>
        <v>0</v>
      </c>
      <c r="AC95">
        <v>10.237500000000001</v>
      </c>
      <c r="AD95">
        <v>16</v>
      </c>
      <c r="AE95">
        <f>LN(AD95)</f>
        <v>2.7725887222397811</v>
      </c>
    </row>
    <row r="96" spans="1:31" x14ac:dyDescent="0.2">
      <c r="A96" t="s">
        <v>19</v>
      </c>
      <c r="B96" t="s">
        <v>16</v>
      </c>
      <c r="C96" t="s">
        <v>36</v>
      </c>
      <c r="D96">
        <v>10</v>
      </c>
      <c r="E96">
        <v>12.5</v>
      </c>
      <c r="F96">
        <v>11.25</v>
      </c>
      <c r="G96" t="s">
        <v>39</v>
      </c>
      <c r="H96" t="s">
        <v>175</v>
      </c>
      <c r="I96">
        <f>IF($A96="Espanha", 1, 0)</f>
        <v>0</v>
      </c>
      <c r="J96">
        <f>IF($A96="Regional Península de Setúbal", 1, 0)</f>
        <v>0</v>
      </c>
      <c r="K96">
        <v>0</v>
      </c>
      <c r="L96">
        <f>IF($C96="Ramos Pinto", 1, 0)</f>
        <v>0</v>
      </c>
      <c r="M96">
        <f>IF($G96="Domingos Soares Franco", 1, 0)</f>
        <v>0</v>
      </c>
      <c r="N96">
        <f>IF($G96="João Portugal Ramos", 1, 0)</f>
        <v>0</v>
      </c>
      <c r="O96">
        <f>IF($G96="João Nicolau de Almeida", 1, 0)</f>
        <v>0</v>
      </c>
      <c r="P96">
        <f>IF($G96="David Baverstock e Sandra Alves", 1, 0)</f>
        <v>0</v>
      </c>
      <c r="Q96">
        <f>IF($G96="David Baverstock e Luís Patrão", 1, 0)</f>
        <v>1</v>
      </c>
      <c r="R96">
        <v>0</v>
      </c>
      <c r="S96">
        <f>IF($A96="Regional Alentejo", 1, 0)</f>
        <v>1</v>
      </c>
      <c r="T96">
        <f>IF($A96="DOC Douro", 1, 0)</f>
        <v>0</v>
      </c>
      <c r="U96">
        <v>2010</v>
      </c>
      <c r="V96" t="s">
        <v>174</v>
      </c>
      <c r="W96">
        <f>IF($A96="DOC Alentejo", 1, 0)</f>
        <v>0</v>
      </c>
      <c r="X96">
        <v>1</v>
      </c>
      <c r="Y96">
        <v>14.5</v>
      </c>
      <c r="Z96">
        <f>IF(C96="Esporão S.A.", 1, 0)</f>
        <v>1</v>
      </c>
      <c r="AA96">
        <f>IF($C96="José Maria da Fonseca Vinhos, S.A.", 1, 0)</f>
        <v>0</v>
      </c>
      <c r="AB96">
        <f>IF($C96="João Portugal Ramos - Vinhos, SA", 1, 0)</f>
        <v>0</v>
      </c>
      <c r="AC96">
        <v>13.1625</v>
      </c>
      <c r="AD96">
        <v>16</v>
      </c>
      <c r="AE96">
        <f>LN(AD96)</f>
        <v>2.7725887222397811</v>
      </c>
    </row>
    <row r="97" spans="1:31" x14ac:dyDescent="0.2">
      <c r="A97" t="s">
        <v>19</v>
      </c>
      <c r="B97" t="s">
        <v>16</v>
      </c>
      <c r="C97" t="s">
        <v>36</v>
      </c>
      <c r="D97">
        <v>10</v>
      </c>
      <c r="E97">
        <v>12.5</v>
      </c>
      <c r="F97">
        <v>11.25</v>
      </c>
      <c r="G97" t="s">
        <v>39</v>
      </c>
      <c r="H97" t="s">
        <v>177</v>
      </c>
      <c r="I97">
        <f>IF($A97="Espanha", 1, 0)</f>
        <v>0</v>
      </c>
      <c r="J97">
        <f>IF($A97="Regional Península de Setúbal", 1, 0)</f>
        <v>0</v>
      </c>
      <c r="K97">
        <v>0</v>
      </c>
      <c r="L97">
        <f>IF($C97="Ramos Pinto", 1, 0)</f>
        <v>0</v>
      </c>
      <c r="M97">
        <f>IF($G97="Domingos Soares Franco", 1, 0)</f>
        <v>0</v>
      </c>
      <c r="N97">
        <f>IF($G97="João Portugal Ramos", 1, 0)</f>
        <v>0</v>
      </c>
      <c r="O97">
        <f>IF($G97="João Nicolau de Almeida", 1, 0)</f>
        <v>0</v>
      </c>
      <c r="P97">
        <f>IF($G97="David Baverstock e Sandra Alves", 1, 0)</f>
        <v>0</v>
      </c>
      <c r="Q97">
        <f>IF($G97="David Baverstock e Luís Patrão", 1, 0)</f>
        <v>1</v>
      </c>
      <c r="R97">
        <v>0</v>
      </c>
      <c r="S97">
        <f>IF($A97="Regional Alentejo", 1, 0)</f>
        <v>1</v>
      </c>
      <c r="T97">
        <f>IF($A97="DOC Douro", 1, 0)</f>
        <v>0</v>
      </c>
      <c r="U97">
        <v>2011</v>
      </c>
      <c r="V97" t="s">
        <v>176</v>
      </c>
      <c r="W97">
        <f>IF($A97="DOC Alentejo", 1, 0)</f>
        <v>0</v>
      </c>
      <c r="X97">
        <v>1</v>
      </c>
      <c r="Y97">
        <v>14.5</v>
      </c>
      <c r="Z97">
        <f>IF(C97="Esporão S.A.", 1, 0)</f>
        <v>1</v>
      </c>
      <c r="AA97">
        <f>IF($C97="José Maria da Fonseca Vinhos, S.A.", 1, 0)</f>
        <v>0</v>
      </c>
      <c r="AB97">
        <f>IF($C97="João Portugal Ramos - Vinhos, SA", 1, 0)</f>
        <v>0</v>
      </c>
      <c r="AC97">
        <v>13.1625</v>
      </c>
      <c r="AD97">
        <v>16</v>
      </c>
      <c r="AE97">
        <f>LN(AD97)</f>
        <v>2.7725887222397811</v>
      </c>
    </row>
    <row r="98" spans="1:31" x14ac:dyDescent="0.2">
      <c r="A98" t="s">
        <v>25</v>
      </c>
      <c r="B98" t="s">
        <v>16</v>
      </c>
      <c r="C98" t="s">
        <v>36</v>
      </c>
      <c r="D98">
        <v>15</v>
      </c>
      <c r="E98">
        <v>20</v>
      </c>
      <c r="F98">
        <v>17.5</v>
      </c>
      <c r="G98" t="s">
        <v>39</v>
      </c>
      <c r="H98" t="s">
        <v>126</v>
      </c>
      <c r="I98">
        <f>IF($A98="Espanha", 1, 0)</f>
        <v>0</v>
      </c>
      <c r="J98">
        <f>IF($A98="Regional Península de Setúbal", 1, 0)</f>
        <v>0</v>
      </c>
      <c r="K98">
        <v>0</v>
      </c>
      <c r="L98">
        <f>IF($C98="Ramos Pinto", 1, 0)</f>
        <v>0</v>
      </c>
      <c r="M98">
        <f>IF($G98="Domingos Soares Franco", 1, 0)</f>
        <v>0</v>
      </c>
      <c r="N98">
        <f>IF($G98="João Portugal Ramos", 1, 0)</f>
        <v>0</v>
      </c>
      <c r="O98">
        <f>IF($G98="João Nicolau de Almeida", 1, 0)</f>
        <v>0</v>
      </c>
      <c r="P98">
        <f>IF($G98="David Baverstock e Sandra Alves", 1, 0)</f>
        <v>0</v>
      </c>
      <c r="Q98">
        <f>IF($G98="David Baverstock e Luís Patrão", 1, 0)</f>
        <v>1</v>
      </c>
      <c r="R98">
        <v>0</v>
      </c>
      <c r="S98">
        <f>IF($A98="Regional Alentejo", 1, 0)</f>
        <v>0</v>
      </c>
      <c r="T98">
        <f>IF($A98="DOC Douro", 1, 0)</f>
        <v>0</v>
      </c>
      <c r="U98">
        <v>2010</v>
      </c>
      <c r="V98" t="s">
        <v>178</v>
      </c>
      <c r="W98">
        <f>IF($A98="DOC Alentejo", 1, 0)</f>
        <v>1</v>
      </c>
      <c r="X98">
        <v>1</v>
      </c>
      <c r="Y98">
        <v>14.5</v>
      </c>
      <c r="Z98">
        <f>IF(C98="Esporão S.A.", 1, 0)</f>
        <v>1</v>
      </c>
      <c r="AA98">
        <f>IF($C98="José Maria da Fonseca Vinhos, S.A.", 1, 0)</f>
        <v>0</v>
      </c>
      <c r="AB98">
        <f>IF($C98="João Portugal Ramos - Vinhos, SA", 1, 0)</f>
        <v>0</v>
      </c>
      <c r="AC98">
        <v>20.475000000000001</v>
      </c>
      <c r="AD98">
        <v>16</v>
      </c>
      <c r="AE98">
        <f>LN(AD98)</f>
        <v>2.7725887222397811</v>
      </c>
    </row>
    <row r="99" spans="1:31" x14ac:dyDescent="0.2">
      <c r="A99" t="s">
        <v>25</v>
      </c>
      <c r="B99" t="s">
        <v>28</v>
      </c>
      <c r="C99" t="s">
        <v>36</v>
      </c>
      <c r="D99">
        <v>12.5</v>
      </c>
      <c r="E99">
        <v>15</v>
      </c>
      <c r="F99">
        <v>13.75</v>
      </c>
      <c r="G99" t="s">
        <v>75</v>
      </c>
      <c r="H99" t="s">
        <v>107</v>
      </c>
      <c r="I99">
        <f>IF($A99="Espanha", 1, 0)</f>
        <v>0</v>
      </c>
      <c r="J99">
        <f>IF($A99="Regional Península de Setúbal", 1, 0)</f>
        <v>0</v>
      </c>
      <c r="K99">
        <v>0</v>
      </c>
      <c r="L99">
        <f>IF($C99="Ramos Pinto", 1, 0)</f>
        <v>0</v>
      </c>
      <c r="M99">
        <f>IF($G99="Domingos Soares Franco", 1, 0)</f>
        <v>0</v>
      </c>
      <c r="N99">
        <f>IF($G99="João Portugal Ramos", 1, 0)</f>
        <v>0</v>
      </c>
      <c r="O99">
        <f>IF($G99="João Nicolau de Almeida", 1, 0)</f>
        <v>0</v>
      </c>
      <c r="P99">
        <f>IF($G99="David Baverstock e Sandra Alves", 1, 0)</f>
        <v>1</v>
      </c>
      <c r="Q99">
        <f>IF($G99="David Baverstock e Luís Patrão", 1, 0)</f>
        <v>0</v>
      </c>
      <c r="R99">
        <v>1</v>
      </c>
      <c r="S99">
        <f>IF($A99="Regional Alentejo", 1, 0)</f>
        <v>0</v>
      </c>
      <c r="T99">
        <f>IF($A99="DOC Douro", 1, 0)</f>
        <v>0</v>
      </c>
      <c r="U99">
        <v>2015</v>
      </c>
      <c r="V99" t="s">
        <v>179</v>
      </c>
      <c r="W99">
        <f>IF($A99="DOC Alentejo", 1, 0)</f>
        <v>1</v>
      </c>
      <c r="X99">
        <v>0</v>
      </c>
      <c r="Y99">
        <v>14</v>
      </c>
      <c r="Z99">
        <f>IF(C99="Esporão S.A.", 1, 0)</f>
        <v>1</v>
      </c>
      <c r="AA99">
        <f>IF($C99="José Maria da Fonseca Vinhos, S.A.", 1, 0)</f>
        <v>0</v>
      </c>
      <c r="AB99">
        <f>IF($C99="João Portugal Ramos - Vinhos, SA", 1, 0)</f>
        <v>0</v>
      </c>
      <c r="AC99">
        <v>16.087499999999999</v>
      </c>
      <c r="AD99">
        <v>16</v>
      </c>
      <c r="AE99">
        <f>LN(AD99)</f>
        <v>2.7725887222397811</v>
      </c>
    </row>
    <row r="100" spans="1:31" x14ac:dyDescent="0.2">
      <c r="A100" t="s">
        <v>25</v>
      </c>
      <c r="B100" t="s">
        <v>28</v>
      </c>
      <c r="C100" t="s">
        <v>36</v>
      </c>
      <c r="D100">
        <v>12.5</v>
      </c>
      <c r="E100">
        <v>15</v>
      </c>
      <c r="F100">
        <v>13.75</v>
      </c>
      <c r="G100" t="s">
        <v>75</v>
      </c>
      <c r="H100" t="s">
        <v>107</v>
      </c>
      <c r="I100">
        <f>IF($A100="Espanha", 1, 0)</f>
        <v>0</v>
      </c>
      <c r="J100">
        <f>IF($A100="Regional Península de Setúbal", 1, 0)</f>
        <v>0</v>
      </c>
      <c r="K100">
        <v>0</v>
      </c>
      <c r="L100">
        <f>IF($C100="Ramos Pinto", 1, 0)</f>
        <v>0</v>
      </c>
      <c r="M100">
        <f>IF($G100="Domingos Soares Franco", 1, 0)</f>
        <v>0</v>
      </c>
      <c r="N100">
        <f>IF($G100="João Portugal Ramos", 1, 0)</f>
        <v>0</v>
      </c>
      <c r="O100">
        <f>IF($G100="João Nicolau de Almeida", 1, 0)</f>
        <v>0</v>
      </c>
      <c r="P100">
        <f>IF($G100="David Baverstock e Sandra Alves", 1, 0)</f>
        <v>1</v>
      </c>
      <c r="Q100">
        <f>IF($G100="David Baverstock e Luís Patrão", 1, 0)</f>
        <v>0</v>
      </c>
      <c r="R100">
        <v>1</v>
      </c>
      <c r="S100">
        <f>IF($A100="Regional Alentejo", 1, 0)</f>
        <v>0</v>
      </c>
      <c r="T100">
        <f>IF($A100="DOC Douro", 1, 0)</f>
        <v>0</v>
      </c>
      <c r="U100">
        <v>2016</v>
      </c>
      <c r="V100" t="s">
        <v>180</v>
      </c>
      <c r="W100">
        <f>IF($A100="DOC Alentejo", 1, 0)</f>
        <v>1</v>
      </c>
      <c r="X100">
        <v>0</v>
      </c>
      <c r="Y100">
        <v>13.5</v>
      </c>
      <c r="Z100">
        <f>IF(C100="Esporão S.A.", 1, 0)</f>
        <v>1</v>
      </c>
      <c r="AA100">
        <f>IF($C100="José Maria da Fonseca Vinhos, S.A.", 1, 0)</f>
        <v>0</v>
      </c>
      <c r="AB100">
        <f>IF($C100="João Portugal Ramos - Vinhos, SA", 1, 0)</f>
        <v>0</v>
      </c>
      <c r="AC100">
        <v>16.087499999999999</v>
      </c>
      <c r="AD100">
        <v>16</v>
      </c>
      <c r="AE100">
        <f>LN(AD100)</f>
        <v>2.7725887222397811</v>
      </c>
    </row>
    <row r="101" spans="1:31" x14ac:dyDescent="0.2">
      <c r="A101" t="s">
        <v>19</v>
      </c>
      <c r="B101" t="s">
        <v>28</v>
      </c>
      <c r="C101" t="s">
        <v>36</v>
      </c>
      <c r="D101">
        <v>7.5</v>
      </c>
      <c r="E101">
        <v>10</v>
      </c>
      <c r="F101">
        <v>8.75</v>
      </c>
      <c r="G101" t="s">
        <v>75</v>
      </c>
      <c r="H101" t="s">
        <v>106</v>
      </c>
      <c r="I101">
        <f>IF($A101="Espanha", 1, 0)</f>
        <v>0</v>
      </c>
      <c r="J101">
        <f>IF($A101="Regional Península de Setúbal", 1, 0)</f>
        <v>0</v>
      </c>
      <c r="K101">
        <v>0</v>
      </c>
      <c r="L101">
        <f>IF($C101="Ramos Pinto", 1, 0)</f>
        <v>0</v>
      </c>
      <c r="M101">
        <f>IF($G101="Domingos Soares Franco", 1, 0)</f>
        <v>0</v>
      </c>
      <c r="N101">
        <f>IF($G101="João Portugal Ramos", 1, 0)</f>
        <v>0</v>
      </c>
      <c r="O101">
        <f>IF($G101="João Nicolau de Almeida", 1, 0)</f>
        <v>0</v>
      </c>
      <c r="P101">
        <f>IF($G101="David Baverstock e Sandra Alves", 1, 0)</f>
        <v>1</v>
      </c>
      <c r="Q101">
        <f>IF($G101="David Baverstock e Luís Patrão", 1, 0)</f>
        <v>0</v>
      </c>
      <c r="R101">
        <v>1</v>
      </c>
      <c r="S101">
        <f>IF($A101="Regional Alentejo", 1, 0)</f>
        <v>1</v>
      </c>
      <c r="T101">
        <f>IF($A101="DOC Douro", 1, 0)</f>
        <v>0</v>
      </c>
      <c r="U101">
        <v>2009</v>
      </c>
      <c r="V101" t="s">
        <v>181</v>
      </c>
      <c r="W101">
        <f>IF($A101="DOC Alentejo", 1, 0)</f>
        <v>0</v>
      </c>
      <c r="X101">
        <v>0</v>
      </c>
      <c r="Y101">
        <v>14</v>
      </c>
      <c r="Z101">
        <f>IF(C101="Esporão S.A.", 1, 0)</f>
        <v>1</v>
      </c>
      <c r="AA101">
        <f>IF($C101="José Maria da Fonseca Vinhos, S.A.", 1, 0)</f>
        <v>0</v>
      </c>
      <c r="AB101">
        <f>IF($C101="João Portugal Ramos - Vinhos, SA", 1, 0)</f>
        <v>0</v>
      </c>
      <c r="AC101">
        <v>10.237500000000001</v>
      </c>
      <c r="AD101">
        <v>16</v>
      </c>
      <c r="AE101">
        <f>LN(AD101)</f>
        <v>2.7725887222397811</v>
      </c>
    </row>
    <row r="102" spans="1:31" x14ac:dyDescent="0.2">
      <c r="A102" t="s">
        <v>19</v>
      </c>
      <c r="B102" t="s">
        <v>28</v>
      </c>
      <c r="C102" t="s">
        <v>36</v>
      </c>
      <c r="D102">
        <v>7.5</v>
      </c>
      <c r="E102">
        <v>10</v>
      </c>
      <c r="F102">
        <v>8.75</v>
      </c>
      <c r="G102" t="s">
        <v>75</v>
      </c>
      <c r="H102" t="s">
        <v>106</v>
      </c>
      <c r="I102">
        <f>IF($A102="Espanha", 1, 0)</f>
        <v>0</v>
      </c>
      <c r="J102">
        <f>IF($A102="Regional Península de Setúbal", 1, 0)</f>
        <v>0</v>
      </c>
      <c r="K102">
        <v>0</v>
      </c>
      <c r="L102">
        <f>IF($C102="Ramos Pinto", 1, 0)</f>
        <v>0</v>
      </c>
      <c r="M102">
        <f>IF($G102="Domingos Soares Franco", 1, 0)</f>
        <v>0</v>
      </c>
      <c r="N102">
        <f>IF($G102="João Portugal Ramos", 1, 0)</f>
        <v>0</v>
      </c>
      <c r="O102">
        <f>IF($G102="João Nicolau de Almeida", 1, 0)</f>
        <v>0</v>
      </c>
      <c r="P102">
        <f>IF($G102="David Baverstock e Sandra Alves", 1, 0)</f>
        <v>1</v>
      </c>
      <c r="Q102">
        <f>IF($G102="David Baverstock e Luís Patrão", 1, 0)</f>
        <v>0</v>
      </c>
      <c r="R102">
        <v>1</v>
      </c>
      <c r="S102">
        <f>IF($A102="Regional Alentejo", 1, 0)</f>
        <v>1</v>
      </c>
      <c r="T102">
        <f>IF($A102="DOC Douro", 1, 0)</f>
        <v>0</v>
      </c>
      <c r="U102">
        <v>2013</v>
      </c>
      <c r="V102" t="s">
        <v>182</v>
      </c>
      <c r="W102">
        <f>IF($A102="DOC Alentejo", 1, 0)</f>
        <v>0</v>
      </c>
      <c r="X102">
        <v>0</v>
      </c>
      <c r="Y102">
        <v>13.5</v>
      </c>
      <c r="Z102">
        <f>IF(C102="Esporão S.A.", 1, 0)</f>
        <v>1</v>
      </c>
      <c r="AA102">
        <f>IF($C102="José Maria da Fonseca Vinhos, S.A.", 1, 0)</f>
        <v>0</v>
      </c>
      <c r="AB102">
        <f>IF($C102="João Portugal Ramos - Vinhos, SA", 1, 0)</f>
        <v>0</v>
      </c>
      <c r="AC102">
        <v>10.237500000000001</v>
      </c>
      <c r="AD102">
        <v>16</v>
      </c>
      <c r="AE102">
        <f>LN(AD102)</f>
        <v>2.7725887222397811</v>
      </c>
    </row>
    <row r="103" spans="1:31" x14ac:dyDescent="0.2">
      <c r="A103" t="s">
        <v>25</v>
      </c>
      <c r="B103" t="s">
        <v>28</v>
      </c>
      <c r="C103" t="s">
        <v>36</v>
      </c>
      <c r="D103">
        <v>10</v>
      </c>
      <c r="E103">
        <v>12.5</v>
      </c>
      <c r="F103">
        <v>11.25</v>
      </c>
      <c r="G103" t="s">
        <v>75</v>
      </c>
      <c r="H103" t="s">
        <v>106</v>
      </c>
      <c r="I103">
        <f>IF($A103="Espanha", 1, 0)</f>
        <v>0</v>
      </c>
      <c r="J103">
        <f>IF($A103="Regional Península de Setúbal", 1, 0)</f>
        <v>0</v>
      </c>
      <c r="K103">
        <v>0</v>
      </c>
      <c r="L103">
        <f>IF($C103="Ramos Pinto", 1, 0)</f>
        <v>0</v>
      </c>
      <c r="M103">
        <f>IF($G103="Domingos Soares Franco", 1, 0)</f>
        <v>0</v>
      </c>
      <c r="N103">
        <f>IF($G103="João Portugal Ramos", 1, 0)</f>
        <v>0</v>
      </c>
      <c r="O103">
        <f>IF($G103="João Nicolau de Almeida", 1, 0)</f>
        <v>0</v>
      </c>
      <c r="P103">
        <f>IF($G103="David Baverstock e Sandra Alves", 1, 0)</f>
        <v>1</v>
      </c>
      <c r="Q103">
        <f>IF($G103="David Baverstock e Luís Patrão", 1, 0)</f>
        <v>0</v>
      </c>
      <c r="R103">
        <v>1</v>
      </c>
      <c r="S103">
        <f>IF($A103="Regional Alentejo", 1, 0)</f>
        <v>0</v>
      </c>
      <c r="T103">
        <f>IF($A103="DOC Douro", 1, 0)</f>
        <v>0</v>
      </c>
      <c r="U103">
        <v>2017</v>
      </c>
      <c r="V103" t="s">
        <v>183</v>
      </c>
      <c r="W103">
        <f>IF($A103="DOC Alentejo", 1, 0)</f>
        <v>1</v>
      </c>
      <c r="X103">
        <v>0</v>
      </c>
      <c r="Y103">
        <v>14</v>
      </c>
      <c r="Z103">
        <f>IF(C103="Esporão S.A.", 1, 0)</f>
        <v>1</v>
      </c>
      <c r="AA103">
        <f>IF($C103="José Maria da Fonseca Vinhos, S.A.", 1, 0)</f>
        <v>0</v>
      </c>
      <c r="AB103">
        <f>IF($C103="João Portugal Ramos - Vinhos, SA", 1, 0)</f>
        <v>0</v>
      </c>
      <c r="AC103">
        <v>13.1625</v>
      </c>
      <c r="AD103">
        <v>16</v>
      </c>
      <c r="AE103">
        <f>LN(AD103)</f>
        <v>2.7725887222397811</v>
      </c>
    </row>
    <row r="104" spans="1:31" x14ac:dyDescent="0.2">
      <c r="A104" t="s">
        <v>43</v>
      </c>
      <c r="B104" t="s">
        <v>16</v>
      </c>
      <c r="C104" t="s">
        <v>45</v>
      </c>
      <c r="D104">
        <v>20</v>
      </c>
      <c r="E104">
        <v>25</v>
      </c>
      <c r="F104">
        <v>22.5</v>
      </c>
      <c r="G104" t="s">
        <v>46</v>
      </c>
      <c r="H104" t="s">
        <v>84</v>
      </c>
      <c r="I104">
        <f>IF($A104="Espanha", 1, 0)</f>
        <v>0</v>
      </c>
      <c r="J104">
        <f>IF($A104="Regional Península de Setúbal", 1, 0)</f>
        <v>1</v>
      </c>
      <c r="K104">
        <v>0</v>
      </c>
      <c r="L104">
        <f>IF($C104="Ramos Pinto", 1, 0)</f>
        <v>0</v>
      </c>
      <c r="M104">
        <f>IF($G104="Domingos Soares Franco", 1, 0)</f>
        <v>1</v>
      </c>
      <c r="N104">
        <f>IF($G104="João Portugal Ramos", 1, 0)</f>
        <v>0</v>
      </c>
      <c r="O104">
        <f>IF($G104="João Nicolau de Almeida", 1, 0)</f>
        <v>0</v>
      </c>
      <c r="P104">
        <f>IF($G104="David Baverstock e Sandra Alves", 1, 0)</f>
        <v>0</v>
      </c>
      <c r="Q104">
        <f>IF($G104="David Baverstock e Luís Patrão", 1, 0)</f>
        <v>0</v>
      </c>
      <c r="R104">
        <v>0</v>
      </c>
      <c r="S104">
        <f>IF($A104="Regional Alentejo", 1, 0)</f>
        <v>0</v>
      </c>
      <c r="T104">
        <f>IF($A104="DOC Douro", 1, 0)</f>
        <v>0</v>
      </c>
      <c r="U104">
        <v>2007</v>
      </c>
      <c r="V104" t="s">
        <v>184</v>
      </c>
      <c r="W104">
        <f>IF($A104="DOC Alentejo", 1, 0)</f>
        <v>0</v>
      </c>
      <c r="X104">
        <v>1</v>
      </c>
      <c r="Y104">
        <v>13.5</v>
      </c>
      <c r="Z104">
        <f>IF(C104="Esporão S.A.", 1, 0)</f>
        <v>0</v>
      </c>
      <c r="AA104">
        <f>IF($C104="José Maria da Fonseca Vinhos, S.A.", 1, 0)</f>
        <v>1</v>
      </c>
      <c r="AB104">
        <f>IF($C104="João Portugal Ramos - Vinhos, SA", 1, 0)</f>
        <v>0</v>
      </c>
      <c r="AC104">
        <v>26.324999999999999</v>
      </c>
      <c r="AD104">
        <v>16</v>
      </c>
      <c r="AE104">
        <f>LN(AD104)</f>
        <v>2.7725887222397811</v>
      </c>
    </row>
    <row r="105" spans="1:31" x14ac:dyDescent="0.2">
      <c r="A105" t="s">
        <v>19</v>
      </c>
      <c r="B105" t="s">
        <v>16</v>
      </c>
      <c r="C105" t="s">
        <v>50</v>
      </c>
      <c r="D105">
        <v>10</v>
      </c>
      <c r="E105">
        <v>12.5</v>
      </c>
      <c r="F105">
        <v>11.25</v>
      </c>
      <c r="G105" t="s">
        <v>51</v>
      </c>
      <c r="H105" t="s">
        <v>56</v>
      </c>
      <c r="I105">
        <f>IF($A105="Espanha", 1, 0)</f>
        <v>0</v>
      </c>
      <c r="J105">
        <f>IF($A105="Regional Península de Setúbal", 1, 0)</f>
        <v>0</v>
      </c>
      <c r="K105">
        <v>0</v>
      </c>
      <c r="L105">
        <f>IF($C105="Ramos Pinto", 1, 0)</f>
        <v>0</v>
      </c>
      <c r="M105">
        <f>IF($G105="Domingos Soares Franco", 1, 0)</f>
        <v>0</v>
      </c>
      <c r="N105">
        <f>IF($G105="João Portugal Ramos", 1, 0)</f>
        <v>1</v>
      </c>
      <c r="O105">
        <f>IF($G105="João Nicolau de Almeida", 1, 0)</f>
        <v>0</v>
      </c>
      <c r="P105">
        <f>IF($G105="David Baverstock e Sandra Alves", 1, 0)</f>
        <v>0</v>
      </c>
      <c r="Q105">
        <f>IF($G105="David Baverstock e Luís Patrão", 1, 0)</f>
        <v>0</v>
      </c>
      <c r="R105">
        <v>0</v>
      </c>
      <c r="S105">
        <f>IF($A105="Regional Alentejo", 1, 0)</f>
        <v>1</v>
      </c>
      <c r="T105">
        <f>IF($A105="DOC Douro", 1, 0)</f>
        <v>0</v>
      </c>
      <c r="U105">
        <v>2005</v>
      </c>
      <c r="V105" t="s">
        <v>185</v>
      </c>
      <c r="W105">
        <f>IF($A105="DOC Alentejo", 1, 0)</f>
        <v>0</v>
      </c>
      <c r="X105">
        <v>1</v>
      </c>
      <c r="Y105">
        <v>14.5</v>
      </c>
      <c r="Z105">
        <f>IF(C105="Esporão S.A.", 1, 0)</f>
        <v>0</v>
      </c>
      <c r="AA105">
        <f>IF($C105="José Maria da Fonseca Vinhos, S.A.", 1, 0)</f>
        <v>0</v>
      </c>
      <c r="AB105">
        <f>IF($C105="João Portugal Ramos - Vinhos, SA", 1, 0)</f>
        <v>1</v>
      </c>
      <c r="AC105">
        <v>13.1625</v>
      </c>
      <c r="AD105">
        <v>16</v>
      </c>
      <c r="AE105">
        <f>LN(AD105)</f>
        <v>2.7725887222397811</v>
      </c>
    </row>
    <row r="106" spans="1:31" x14ac:dyDescent="0.2">
      <c r="A106" t="s">
        <v>19</v>
      </c>
      <c r="B106" t="s">
        <v>16</v>
      </c>
      <c r="C106" t="s">
        <v>50</v>
      </c>
      <c r="D106">
        <v>7.5</v>
      </c>
      <c r="E106">
        <v>10</v>
      </c>
      <c r="F106">
        <v>8.75</v>
      </c>
      <c r="G106" t="s">
        <v>51</v>
      </c>
      <c r="H106" t="s">
        <v>30</v>
      </c>
      <c r="I106">
        <f>IF($A106="Espanha", 1, 0)</f>
        <v>0</v>
      </c>
      <c r="J106">
        <f>IF($A106="Regional Península de Setúbal", 1, 0)</f>
        <v>0</v>
      </c>
      <c r="K106">
        <v>0</v>
      </c>
      <c r="L106">
        <f>IF($C106="Ramos Pinto", 1, 0)</f>
        <v>0</v>
      </c>
      <c r="M106">
        <f>IF($G106="Domingos Soares Franco", 1, 0)</f>
        <v>0</v>
      </c>
      <c r="N106">
        <f>IF($G106="João Portugal Ramos", 1, 0)</f>
        <v>1</v>
      </c>
      <c r="O106">
        <f>IF($G106="João Nicolau de Almeida", 1, 0)</f>
        <v>0</v>
      </c>
      <c r="P106">
        <f>IF($G106="David Baverstock e Sandra Alves", 1, 0)</f>
        <v>0</v>
      </c>
      <c r="Q106">
        <f>IF($G106="David Baverstock e Luís Patrão", 1, 0)</f>
        <v>0</v>
      </c>
      <c r="R106">
        <v>0</v>
      </c>
      <c r="S106">
        <f>IF($A106="Regional Alentejo", 1, 0)</f>
        <v>1</v>
      </c>
      <c r="T106">
        <f>IF($A106="DOC Douro", 1, 0)</f>
        <v>0</v>
      </c>
      <c r="U106">
        <v>2005</v>
      </c>
      <c r="V106" t="s">
        <v>186</v>
      </c>
      <c r="W106">
        <f>IF($A106="DOC Alentejo", 1, 0)</f>
        <v>0</v>
      </c>
      <c r="X106">
        <v>1</v>
      </c>
      <c r="Y106">
        <v>14.5</v>
      </c>
      <c r="Z106">
        <f>IF(C106="Esporão S.A.", 1, 0)</f>
        <v>0</v>
      </c>
      <c r="AA106">
        <f>IF($C106="José Maria da Fonseca Vinhos, S.A.", 1, 0)</f>
        <v>0</v>
      </c>
      <c r="AB106">
        <f>IF($C106="João Portugal Ramos - Vinhos, SA", 1, 0)</f>
        <v>1</v>
      </c>
      <c r="AC106">
        <v>10.237500000000001</v>
      </c>
      <c r="AD106">
        <v>16</v>
      </c>
      <c r="AE106">
        <f>LN(AD106)</f>
        <v>2.7725887222397811</v>
      </c>
    </row>
    <row r="107" spans="1:31" x14ac:dyDescent="0.2">
      <c r="A107" t="s">
        <v>19</v>
      </c>
      <c r="B107" t="s">
        <v>16</v>
      </c>
      <c r="C107" t="s">
        <v>50</v>
      </c>
      <c r="D107">
        <v>7.5</v>
      </c>
      <c r="E107">
        <v>10</v>
      </c>
      <c r="F107">
        <v>8.75</v>
      </c>
      <c r="G107" t="s">
        <v>51</v>
      </c>
      <c r="H107" t="s">
        <v>188</v>
      </c>
      <c r="I107">
        <f>IF($A107="Espanha", 1, 0)</f>
        <v>0</v>
      </c>
      <c r="J107">
        <f>IF($A107="Regional Península de Setúbal", 1, 0)</f>
        <v>0</v>
      </c>
      <c r="K107">
        <v>0</v>
      </c>
      <c r="L107">
        <f>IF($C107="Ramos Pinto", 1, 0)</f>
        <v>0</v>
      </c>
      <c r="M107">
        <f>IF($G107="Domingos Soares Franco", 1, 0)</f>
        <v>0</v>
      </c>
      <c r="N107">
        <f>IF($G107="João Portugal Ramos", 1, 0)</f>
        <v>1</v>
      </c>
      <c r="O107">
        <f>IF($G107="João Nicolau de Almeida", 1, 0)</f>
        <v>0</v>
      </c>
      <c r="P107">
        <f>IF($G107="David Baverstock e Sandra Alves", 1, 0)</f>
        <v>0</v>
      </c>
      <c r="Q107">
        <f>IF($G107="David Baverstock e Luís Patrão", 1, 0)</f>
        <v>0</v>
      </c>
      <c r="R107">
        <v>0</v>
      </c>
      <c r="S107">
        <f>IF($A107="Regional Alentejo", 1, 0)</f>
        <v>1</v>
      </c>
      <c r="T107">
        <f>IF($A107="DOC Douro", 1, 0)</f>
        <v>0</v>
      </c>
      <c r="U107">
        <v>2004</v>
      </c>
      <c r="V107" t="s">
        <v>187</v>
      </c>
      <c r="W107">
        <f>IF($A107="DOC Alentejo", 1, 0)</f>
        <v>0</v>
      </c>
      <c r="X107">
        <v>1</v>
      </c>
      <c r="Y107">
        <v>14</v>
      </c>
      <c r="Z107">
        <f>IF(C107="Esporão S.A.", 1, 0)</f>
        <v>0</v>
      </c>
      <c r="AA107">
        <f>IF($C107="José Maria da Fonseca Vinhos, S.A.", 1, 0)</f>
        <v>0</v>
      </c>
      <c r="AB107">
        <f>IF($C107="João Portugal Ramos - Vinhos, SA", 1, 0)</f>
        <v>1</v>
      </c>
      <c r="AC107">
        <v>10.237500000000001</v>
      </c>
      <c r="AD107">
        <v>16</v>
      </c>
      <c r="AE107">
        <f>LN(AD107)</f>
        <v>2.7725887222397811</v>
      </c>
    </row>
    <row r="108" spans="1:31" x14ac:dyDescent="0.2">
      <c r="A108" t="s">
        <v>19</v>
      </c>
      <c r="B108" t="s">
        <v>16</v>
      </c>
      <c r="C108" t="s">
        <v>45</v>
      </c>
      <c r="D108">
        <v>4</v>
      </c>
      <c r="E108">
        <v>7.5</v>
      </c>
      <c r="F108">
        <v>5.75</v>
      </c>
      <c r="G108" t="s">
        <v>46</v>
      </c>
      <c r="H108" t="s">
        <v>190</v>
      </c>
      <c r="I108">
        <f>IF($A108="Espanha", 1, 0)</f>
        <v>0</v>
      </c>
      <c r="J108">
        <f>IF($A108="Regional Península de Setúbal", 1, 0)</f>
        <v>0</v>
      </c>
      <c r="K108">
        <v>0</v>
      </c>
      <c r="L108">
        <f>IF($C108="Ramos Pinto", 1, 0)</f>
        <v>0</v>
      </c>
      <c r="M108">
        <f>IF($G108="Domingos Soares Franco", 1, 0)</f>
        <v>1</v>
      </c>
      <c r="N108">
        <f>IF($G108="João Portugal Ramos", 1, 0)</f>
        <v>0</v>
      </c>
      <c r="O108">
        <f>IF($G108="João Nicolau de Almeida", 1, 0)</f>
        <v>0</v>
      </c>
      <c r="P108">
        <f>IF($G108="David Baverstock e Sandra Alves", 1, 0)</f>
        <v>0</v>
      </c>
      <c r="Q108">
        <f>IF($G108="David Baverstock e Luís Patrão", 1, 0)</f>
        <v>0</v>
      </c>
      <c r="R108">
        <v>0</v>
      </c>
      <c r="S108">
        <f>IF($A108="Regional Alentejo", 1, 0)</f>
        <v>1</v>
      </c>
      <c r="T108">
        <f>IF($A108="DOC Douro", 1, 0)</f>
        <v>0</v>
      </c>
      <c r="U108">
        <v>2001</v>
      </c>
      <c r="V108" t="s">
        <v>189</v>
      </c>
      <c r="W108">
        <f>IF($A108="DOC Alentejo", 1, 0)</f>
        <v>0</v>
      </c>
      <c r="X108">
        <v>1</v>
      </c>
      <c r="Y108">
        <v>13</v>
      </c>
      <c r="Z108">
        <f>IF(C108="Esporão S.A.", 1, 0)</f>
        <v>0</v>
      </c>
      <c r="AA108">
        <f>IF($C108="José Maria da Fonseca Vinhos, S.A.", 1, 0)</f>
        <v>1</v>
      </c>
      <c r="AB108">
        <f>IF($C108="João Portugal Ramos - Vinhos, SA", 1, 0)</f>
        <v>0</v>
      </c>
      <c r="AC108">
        <v>6.7275</v>
      </c>
      <c r="AD108">
        <v>16</v>
      </c>
      <c r="AE108">
        <f>LN(AD108)</f>
        <v>2.7725887222397811</v>
      </c>
    </row>
    <row r="109" spans="1:31" x14ac:dyDescent="0.2">
      <c r="A109" t="s">
        <v>19</v>
      </c>
      <c r="B109" t="s">
        <v>16</v>
      </c>
      <c r="C109" t="s">
        <v>45</v>
      </c>
      <c r="D109">
        <v>15</v>
      </c>
      <c r="E109">
        <v>20</v>
      </c>
      <c r="F109">
        <v>17.5</v>
      </c>
      <c r="G109" t="s">
        <v>46</v>
      </c>
      <c r="H109" t="s">
        <v>97</v>
      </c>
      <c r="I109">
        <f>IF($A109="Espanha", 1, 0)</f>
        <v>0</v>
      </c>
      <c r="J109">
        <f>IF($A109="Regional Península de Setúbal", 1, 0)</f>
        <v>0</v>
      </c>
      <c r="K109">
        <v>0</v>
      </c>
      <c r="L109">
        <f>IF($C109="Ramos Pinto", 1, 0)</f>
        <v>0</v>
      </c>
      <c r="M109">
        <f>IF($G109="Domingos Soares Franco", 1, 0)</f>
        <v>1</v>
      </c>
      <c r="N109">
        <f>IF($G109="João Portugal Ramos", 1, 0)</f>
        <v>0</v>
      </c>
      <c r="O109">
        <f>IF($G109="João Nicolau de Almeida", 1, 0)</f>
        <v>0</v>
      </c>
      <c r="P109">
        <f>IF($G109="David Baverstock e Sandra Alves", 1, 0)</f>
        <v>0</v>
      </c>
      <c r="Q109">
        <f>IF($G109="David Baverstock e Luís Patrão", 1, 0)</f>
        <v>0</v>
      </c>
      <c r="R109">
        <v>0</v>
      </c>
      <c r="S109">
        <f>IF($A109="Regional Alentejo", 1, 0)</f>
        <v>1</v>
      </c>
      <c r="T109">
        <f>IF($A109="DOC Douro", 1, 0)</f>
        <v>0</v>
      </c>
      <c r="U109">
        <v>2000</v>
      </c>
      <c r="V109" t="s">
        <v>191</v>
      </c>
      <c r="W109">
        <f>IF($A109="DOC Alentejo", 1, 0)</f>
        <v>0</v>
      </c>
      <c r="X109">
        <v>1</v>
      </c>
      <c r="Y109">
        <v>13</v>
      </c>
      <c r="Z109">
        <f>IF(C109="Esporão S.A.", 1, 0)</f>
        <v>0</v>
      </c>
      <c r="AA109">
        <f>IF($C109="José Maria da Fonseca Vinhos, S.A.", 1, 0)</f>
        <v>1</v>
      </c>
      <c r="AB109">
        <f>IF($C109="João Portugal Ramos - Vinhos, SA", 1, 0)</f>
        <v>0</v>
      </c>
      <c r="AC109">
        <v>20.475000000000001</v>
      </c>
      <c r="AD109">
        <v>16</v>
      </c>
      <c r="AE109">
        <f>LN(AD109)</f>
        <v>2.7725887222397811</v>
      </c>
    </row>
    <row r="110" spans="1:31" x14ac:dyDescent="0.2">
      <c r="A110" t="s">
        <v>25</v>
      </c>
      <c r="B110" t="s">
        <v>16</v>
      </c>
      <c r="C110" t="s">
        <v>50</v>
      </c>
      <c r="D110">
        <v>4</v>
      </c>
      <c r="E110">
        <v>7.5</v>
      </c>
      <c r="F110">
        <v>5.75</v>
      </c>
      <c r="G110" t="s">
        <v>51</v>
      </c>
      <c r="H110" t="s">
        <v>193</v>
      </c>
      <c r="I110">
        <f>IF($A110="Espanha", 1, 0)</f>
        <v>0</v>
      </c>
      <c r="J110">
        <f>IF($A110="Regional Península de Setúbal", 1, 0)</f>
        <v>0</v>
      </c>
      <c r="K110">
        <v>0</v>
      </c>
      <c r="L110">
        <f>IF($C110="Ramos Pinto", 1, 0)</f>
        <v>0</v>
      </c>
      <c r="M110">
        <f>IF($G110="Domingos Soares Franco", 1, 0)</f>
        <v>0</v>
      </c>
      <c r="N110">
        <f>IF($G110="João Portugal Ramos", 1, 0)</f>
        <v>1</v>
      </c>
      <c r="O110">
        <f>IF($G110="João Nicolau de Almeida", 1, 0)</f>
        <v>0</v>
      </c>
      <c r="P110">
        <f>IF($G110="David Baverstock e Sandra Alves", 1, 0)</f>
        <v>0</v>
      </c>
      <c r="Q110">
        <f>IF($G110="David Baverstock e Luís Patrão", 1, 0)</f>
        <v>0</v>
      </c>
      <c r="R110">
        <v>0</v>
      </c>
      <c r="S110">
        <f>IF($A110="Regional Alentejo", 1, 0)</f>
        <v>0</v>
      </c>
      <c r="T110">
        <f>IF($A110="DOC Douro", 1, 0)</f>
        <v>0</v>
      </c>
      <c r="U110">
        <v>2011</v>
      </c>
      <c r="V110" t="s">
        <v>192</v>
      </c>
      <c r="W110">
        <f>IF($A110="DOC Alentejo", 1, 0)</f>
        <v>1</v>
      </c>
      <c r="X110">
        <v>1</v>
      </c>
      <c r="Y110">
        <v>14</v>
      </c>
      <c r="Z110">
        <f>IF(C110="Esporão S.A.", 1, 0)</f>
        <v>0</v>
      </c>
      <c r="AA110">
        <f>IF($C110="José Maria da Fonseca Vinhos, S.A.", 1, 0)</f>
        <v>0</v>
      </c>
      <c r="AB110">
        <f>IF($C110="João Portugal Ramos - Vinhos, SA", 1, 0)</f>
        <v>1</v>
      </c>
      <c r="AC110">
        <v>6.7275</v>
      </c>
      <c r="AD110">
        <v>16</v>
      </c>
      <c r="AE110">
        <f>LN(AD110)</f>
        <v>2.7725887222397811</v>
      </c>
    </row>
    <row r="111" spans="1:31" x14ac:dyDescent="0.2">
      <c r="A111" t="s">
        <v>25</v>
      </c>
      <c r="B111" t="s">
        <v>16</v>
      </c>
      <c r="C111" t="s">
        <v>50</v>
      </c>
      <c r="D111">
        <v>4</v>
      </c>
      <c r="E111">
        <v>7.5</v>
      </c>
      <c r="F111">
        <v>5.75</v>
      </c>
      <c r="G111" t="s">
        <v>51</v>
      </c>
      <c r="H111" t="s">
        <v>195</v>
      </c>
      <c r="I111">
        <f>IF($A111="Espanha", 1, 0)</f>
        <v>0</v>
      </c>
      <c r="J111">
        <f>IF($A111="Regional Península de Setúbal", 1, 0)</f>
        <v>0</v>
      </c>
      <c r="K111">
        <v>0</v>
      </c>
      <c r="L111">
        <f>IF($C111="Ramos Pinto", 1, 0)</f>
        <v>0</v>
      </c>
      <c r="M111">
        <f>IF($G111="Domingos Soares Franco", 1, 0)</f>
        <v>0</v>
      </c>
      <c r="N111">
        <f>IF($G111="João Portugal Ramos", 1, 0)</f>
        <v>1</v>
      </c>
      <c r="O111">
        <f>IF($G111="João Nicolau de Almeida", 1, 0)</f>
        <v>0</v>
      </c>
      <c r="P111">
        <f>IF($G111="David Baverstock e Sandra Alves", 1, 0)</f>
        <v>0</v>
      </c>
      <c r="Q111">
        <f>IF($G111="David Baverstock e Luís Patrão", 1, 0)</f>
        <v>0</v>
      </c>
      <c r="R111">
        <v>0</v>
      </c>
      <c r="S111">
        <f>IF($A111="Regional Alentejo", 1, 0)</f>
        <v>0</v>
      </c>
      <c r="T111">
        <f>IF($A111="DOC Douro", 1, 0)</f>
        <v>0</v>
      </c>
      <c r="U111">
        <v>2013</v>
      </c>
      <c r="V111" t="s">
        <v>194</v>
      </c>
      <c r="W111">
        <f>IF($A111="DOC Alentejo", 1, 0)</f>
        <v>1</v>
      </c>
      <c r="X111">
        <v>1</v>
      </c>
      <c r="Y111">
        <v>14</v>
      </c>
      <c r="Z111">
        <f>IF(C111="Esporão S.A.", 1, 0)</f>
        <v>0</v>
      </c>
      <c r="AA111">
        <f>IF($C111="José Maria da Fonseca Vinhos, S.A.", 1, 0)</f>
        <v>0</v>
      </c>
      <c r="AB111">
        <f>IF($C111="João Portugal Ramos - Vinhos, SA", 1, 0)</f>
        <v>1</v>
      </c>
      <c r="AC111">
        <v>6.7275</v>
      </c>
      <c r="AD111">
        <v>16</v>
      </c>
      <c r="AE111">
        <f>LN(AD111)</f>
        <v>2.7725887222397811</v>
      </c>
    </row>
    <row r="112" spans="1:31" x14ac:dyDescent="0.2">
      <c r="A112" t="s">
        <v>25</v>
      </c>
      <c r="B112" t="s">
        <v>16</v>
      </c>
      <c r="C112" t="s">
        <v>50</v>
      </c>
      <c r="D112">
        <v>10</v>
      </c>
      <c r="E112">
        <v>12.5</v>
      </c>
      <c r="F112">
        <v>11.25</v>
      </c>
      <c r="G112" t="s">
        <v>51</v>
      </c>
      <c r="H112" t="s">
        <v>148</v>
      </c>
      <c r="I112">
        <f>IF($A112="Espanha", 1, 0)</f>
        <v>0</v>
      </c>
      <c r="J112">
        <f>IF($A112="Regional Península de Setúbal", 1, 0)</f>
        <v>0</v>
      </c>
      <c r="K112">
        <v>0</v>
      </c>
      <c r="L112">
        <f>IF($C112="Ramos Pinto", 1, 0)</f>
        <v>0</v>
      </c>
      <c r="M112">
        <f>IF($G112="Domingos Soares Franco", 1, 0)</f>
        <v>0</v>
      </c>
      <c r="N112">
        <f>IF($G112="João Portugal Ramos", 1, 0)</f>
        <v>1</v>
      </c>
      <c r="O112">
        <f>IF($G112="João Nicolau de Almeida", 1, 0)</f>
        <v>0</v>
      </c>
      <c r="P112">
        <f>IF($G112="David Baverstock e Sandra Alves", 1, 0)</f>
        <v>0</v>
      </c>
      <c r="Q112">
        <f>IF($G112="David Baverstock e Luís Patrão", 1, 0)</f>
        <v>0</v>
      </c>
      <c r="R112">
        <v>0</v>
      </c>
      <c r="S112">
        <f>IF($A112="Regional Alentejo", 1, 0)</f>
        <v>0</v>
      </c>
      <c r="T112">
        <f>IF($A112="DOC Douro", 1, 0)</f>
        <v>0</v>
      </c>
      <c r="U112">
        <v>2016</v>
      </c>
      <c r="V112" t="s">
        <v>196</v>
      </c>
      <c r="W112">
        <f>IF($A112="DOC Alentejo", 1, 0)</f>
        <v>1</v>
      </c>
      <c r="X112">
        <v>1</v>
      </c>
      <c r="Y112">
        <v>14.5</v>
      </c>
      <c r="Z112">
        <f>IF(C112="Esporão S.A.", 1, 0)</f>
        <v>0</v>
      </c>
      <c r="AA112">
        <f>IF($C112="José Maria da Fonseca Vinhos, S.A.", 1, 0)</f>
        <v>0</v>
      </c>
      <c r="AB112">
        <f>IF($C112="João Portugal Ramos - Vinhos, SA", 1, 0)</f>
        <v>1</v>
      </c>
      <c r="AC112">
        <v>13.1625</v>
      </c>
      <c r="AD112">
        <v>16</v>
      </c>
      <c r="AE112">
        <f>LN(AD112)</f>
        <v>2.7725887222397811</v>
      </c>
    </row>
    <row r="113" spans="1:31" x14ac:dyDescent="0.2">
      <c r="A113" t="s">
        <v>25</v>
      </c>
      <c r="B113" t="s">
        <v>28</v>
      </c>
      <c r="C113" t="s">
        <v>50</v>
      </c>
      <c r="D113">
        <v>7.5</v>
      </c>
      <c r="E113">
        <v>10</v>
      </c>
      <c r="F113">
        <v>8.75</v>
      </c>
      <c r="G113" t="s">
        <v>51</v>
      </c>
      <c r="H113" t="s">
        <v>197</v>
      </c>
      <c r="I113">
        <f>IF($A113="Espanha", 1, 0)</f>
        <v>0</v>
      </c>
      <c r="J113">
        <f>IF($A113="Regional Península de Setúbal", 1, 0)</f>
        <v>0</v>
      </c>
      <c r="K113">
        <v>0</v>
      </c>
      <c r="L113">
        <f>IF($C113="Ramos Pinto", 1, 0)</f>
        <v>0</v>
      </c>
      <c r="M113">
        <f>IF($G113="Domingos Soares Franco", 1, 0)</f>
        <v>0</v>
      </c>
      <c r="N113">
        <f>IF($G113="João Portugal Ramos", 1, 0)</f>
        <v>1</v>
      </c>
      <c r="O113">
        <f>IF($G113="João Nicolau de Almeida", 1, 0)</f>
        <v>0</v>
      </c>
      <c r="P113">
        <f>IF($G113="David Baverstock e Sandra Alves", 1, 0)</f>
        <v>0</v>
      </c>
      <c r="Q113">
        <f>IF($G113="David Baverstock e Luís Patrão", 1, 0)</f>
        <v>0</v>
      </c>
      <c r="R113">
        <v>1</v>
      </c>
      <c r="S113">
        <f>IF($A113="Regional Alentejo", 1, 0)</f>
        <v>0</v>
      </c>
      <c r="T113">
        <f>IF($A113="DOC Douro", 1, 0)</f>
        <v>0</v>
      </c>
      <c r="U113">
        <v>2017</v>
      </c>
      <c r="V113" t="s">
        <v>147</v>
      </c>
      <c r="W113">
        <f>IF($A113="DOC Alentejo", 1, 0)</f>
        <v>1</v>
      </c>
      <c r="X113">
        <v>0</v>
      </c>
      <c r="Y113">
        <v>12.5</v>
      </c>
      <c r="Z113">
        <f>IF(C113="Esporão S.A.", 1, 0)</f>
        <v>0</v>
      </c>
      <c r="AA113">
        <f>IF($C113="José Maria da Fonseca Vinhos, S.A.", 1, 0)</f>
        <v>0</v>
      </c>
      <c r="AB113">
        <f>IF($C113="João Portugal Ramos - Vinhos, SA", 1, 0)</f>
        <v>1</v>
      </c>
      <c r="AC113">
        <v>10.237500000000001</v>
      </c>
      <c r="AD113">
        <v>16</v>
      </c>
      <c r="AE113">
        <f>LN(AD113)</f>
        <v>2.7725887222397811</v>
      </c>
    </row>
    <row r="114" spans="1:31" x14ac:dyDescent="0.2">
      <c r="A114" t="s">
        <v>17</v>
      </c>
      <c r="B114" t="s">
        <v>16</v>
      </c>
      <c r="C114" t="s">
        <v>36</v>
      </c>
      <c r="D114">
        <v>7.5</v>
      </c>
      <c r="E114">
        <v>10</v>
      </c>
      <c r="F114">
        <v>8.75</v>
      </c>
      <c r="G114" t="s">
        <v>39</v>
      </c>
      <c r="H114" t="s">
        <v>29</v>
      </c>
      <c r="I114">
        <f>IF($A114="Espanha", 1, 0)</f>
        <v>0</v>
      </c>
      <c r="J114">
        <f>IF($A114="Regional Península de Setúbal", 1, 0)</f>
        <v>0</v>
      </c>
      <c r="K114">
        <v>0</v>
      </c>
      <c r="L114">
        <f>IF($C114="Ramos Pinto", 1, 0)</f>
        <v>0</v>
      </c>
      <c r="M114">
        <f>IF($G114="Domingos Soares Franco", 1, 0)</f>
        <v>0</v>
      </c>
      <c r="N114">
        <f>IF($G114="João Portugal Ramos", 1, 0)</f>
        <v>0</v>
      </c>
      <c r="O114">
        <f>IF($G114="João Nicolau de Almeida", 1, 0)</f>
        <v>0</v>
      </c>
      <c r="P114">
        <f>IF($G114="David Baverstock e Sandra Alves", 1, 0)</f>
        <v>0</v>
      </c>
      <c r="Q114">
        <f>IF($G114="David Baverstock e Luís Patrão", 1, 0)</f>
        <v>1</v>
      </c>
      <c r="R114">
        <v>0</v>
      </c>
      <c r="S114">
        <f>IF($A114="Regional Alentejo", 1, 0)</f>
        <v>0</v>
      </c>
      <c r="T114">
        <f>IF($A114="DOC Douro", 1, 0)</f>
        <v>1</v>
      </c>
      <c r="U114">
        <v>2009</v>
      </c>
      <c r="V114" t="s">
        <v>198</v>
      </c>
      <c r="W114">
        <f>IF($A114="DOC Alentejo", 1, 0)</f>
        <v>0</v>
      </c>
      <c r="X114">
        <v>1</v>
      </c>
      <c r="Y114">
        <v>13.5</v>
      </c>
      <c r="Z114">
        <f>IF(C114="Esporão S.A.", 1, 0)</f>
        <v>1</v>
      </c>
      <c r="AA114">
        <f>IF($C114="José Maria da Fonseca Vinhos, S.A.", 1, 0)</f>
        <v>0</v>
      </c>
      <c r="AB114">
        <f>IF($C114="João Portugal Ramos - Vinhos, SA", 1, 0)</f>
        <v>0</v>
      </c>
      <c r="AC114">
        <v>10.237500000000001</v>
      </c>
      <c r="AD114">
        <v>15.5</v>
      </c>
      <c r="AE114">
        <f>LN(AD114)</f>
        <v>2.7408400239252009</v>
      </c>
    </row>
    <row r="115" spans="1:31" x14ac:dyDescent="0.2">
      <c r="A115" t="s">
        <v>43</v>
      </c>
      <c r="B115" t="s">
        <v>16</v>
      </c>
      <c r="C115" t="s">
        <v>45</v>
      </c>
      <c r="D115">
        <v>10</v>
      </c>
      <c r="E115">
        <v>12.5</v>
      </c>
      <c r="F115">
        <v>11.25</v>
      </c>
      <c r="G115" t="s">
        <v>46</v>
      </c>
      <c r="H115" t="s">
        <v>18</v>
      </c>
      <c r="I115">
        <f>IF($A115="Espanha", 1, 0)</f>
        <v>0</v>
      </c>
      <c r="J115">
        <f>IF($A115="Regional Península de Setúbal", 1, 0)</f>
        <v>1</v>
      </c>
      <c r="K115">
        <v>0</v>
      </c>
      <c r="L115">
        <f>IF($C115="Ramos Pinto", 1, 0)</f>
        <v>0</v>
      </c>
      <c r="M115">
        <f>IF($G115="Domingos Soares Franco", 1, 0)</f>
        <v>1</v>
      </c>
      <c r="N115">
        <f>IF($G115="João Portugal Ramos", 1, 0)</f>
        <v>0</v>
      </c>
      <c r="O115">
        <f>IF($G115="João Nicolau de Almeida", 1, 0)</f>
        <v>0</v>
      </c>
      <c r="P115">
        <f>IF($G115="David Baverstock e Sandra Alves", 1, 0)</f>
        <v>0</v>
      </c>
      <c r="Q115">
        <f>IF($G115="David Baverstock e Luís Patrão", 1, 0)</f>
        <v>0</v>
      </c>
      <c r="R115">
        <v>0</v>
      </c>
      <c r="S115">
        <f>IF($A115="Regional Alentejo", 1, 0)</f>
        <v>0</v>
      </c>
      <c r="T115">
        <f>IF($A115="DOC Douro", 1, 0)</f>
        <v>0</v>
      </c>
      <c r="U115">
        <v>2012</v>
      </c>
      <c r="V115" t="s">
        <v>199</v>
      </c>
      <c r="W115">
        <f>IF($A115="DOC Alentejo", 1, 0)</f>
        <v>0</v>
      </c>
      <c r="X115">
        <v>1</v>
      </c>
      <c r="Y115">
        <v>13.5</v>
      </c>
      <c r="Z115">
        <f>IF(C115="Esporão S.A.", 1, 0)</f>
        <v>0</v>
      </c>
      <c r="AA115">
        <f>IF($C115="José Maria da Fonseca Vinhos, S.A.", 1, 0)</f>
        <v>1</v>
      </c>
      <c r="AB115">
        <f>IF($C115="João Portugal Ramos - Vinhos, SA", 1, 0)</f>
        <v>0</v>
      </c>
      <c r="AC115">
        <v>13.1625</v>
      </c>
      <c r="AD115">
        <v>15.5</v>
      </c>
      <c r="AE115">
        <f>LN(AD115)</f>
        <v>2.7408400239252009</v>
      </c>
    </row>
    <row r="116" spans="1:31" x14ac:dyDescent="0.2">
      <c r="A116" t="s">
        <v>43</v>
      </c>
      <c r="B116" t="s">
        <v>28</v>
      </c>
      <c r="C116" t="s">
        <v>45</v>
      </c>
      <c r="D116">
        <v>10</v>
      </c>
      <c r="E116">
        <v>12.5</v>
      </c>
      <c r="F116">
        <v>11.25</v>
      </c>
      <c r="G116" t="s">
        <v>46</v>
      </c>
      <c r="H116" t="s">
        <v>201</v>
      </c>
      <c r="I116">
        <f>IF($A116="Espanha", 1, 0)</f>
        <v>0</v>
      </c>
      <c r="J116">
        <f>IF($A116="Regional Península de Setúbal", 1, 0)</f>
        <v>1</v>
      </c>
      <c r="K116">
        <v>0</v>
      </c>
      <c r="L116">
        <f>IF($C116="Ramos Pinto", 1, 0)</f>
        <v>0</v>
      </c>
      <c r="M116">
        <f>IF($G116="Domingos Soares Franco", 1, 0)</f>
        <v>1</v>
      </c>
      <c r="N116">
        <f>IF($G116="João Portugal Ramos", 1, 0)</f>
        <v>0</v>
      </c>
      <c r="O116">
        <f>IF($G116="João Nicolau de Almeida", 1, 0)</f>
        <v>0</v>
      </c>
      <c r="P116">
        <f>IF($G116="David Baverstock e Sandra Alves", 1, 0)</f>
        <v>0</v>
      </c>
      <c r="Q116">
        <f>IF($G116="David Baverstock e Luís Patrão", 1, 0)</f>
        <v>0</v>
      </c>
      <c r="R116">
        <v>1</v>
      </c>
      <c r="S116">
        <f>IF($A116="Regional Alentejo", 1, 0)</f>
        <v>0</v>
      </c>
      <c r="T116">
        <f>IF($A116="DOC Douro", 1, 0)</f>
        <v>0</v>
      </c>
      <c r="U116">
        <v>2012</v>
      </c>
      <c r="V116" t="s">
        <v>200</v>
      </c>
      <c r="W116">
        <f>IF($A116="DOC Alentejo", 1, 0)</f>
        <v>0</v>
      </c>
      <c r="X116">
        <v>0</v>
      </c>
      <c r="Y116">
        <v>11.5</v>
      </c>
      <c r="Z116">
        <f>IF(C116="Esporão S.A.", 1, 0)</f>
        <v>0</v>
      </c>
      <c r="AA116">
        <f>IF($C116="José Maria da Fonseca Vinhos, S.A.", 1, 0)</f>
        <v>1</v>
      </c>
      <c r="AB116">
        <f>IF($C116="João Portugal Ramos - Vinhos, SA", 1, 0)</f>
        <v>0</v>
      </c>
      <c r="AC116">
        <v>13.1625</v>
      </c>
      <c r="AD116">
        <v>15.5</v>
      </c>
      <c r="AE116">
        <f>LN(AD116)</f>
        <v>2.7408400239252009</v>
      </c>
    </row>
    <row r="117" spans="1:31" x14ac:dyDescent="0.2">
      <c r="A117" t="s">
        <v>43</v>
      </c>
      <c r="B117" t="s">
        <v>16</v>
      </c>
      <c r="C117" t="s">
        <v>45</v>
      </c>
      <c r="D117">
        <v>7.5</v>
      </c>
      <c r="E117">
        <v>10</v>
      </c>
      <c r="F117">
        <v>8.75</v>
      </c>
      <c r="G117" t="s">
        <v>46</v>
      </c>
      <c r="H117" t="s">
        <v>20</v>
      </c>
      <c r="I117">
        <f>IF($A117="Espanha", 1, 0)</f>
        <v>0</v>
      </c>
      <c r="J117">
        <f>IF($A117="Regional Península de Setúbal", 1, 0)</f>
        <v>1</v>
      </c>
      <c r="K117">
        <v>0</v>
      </c>
      <c r="L117">
        <f>IF($C117="Ramos Pinto", 1, 0)</f>
        <v>0</v>
      </c>
      <c r="M117">
        <f>IF($G117="Domingos Soares Franco", 1, 0)</f>
        <v>1</v>
      </c>
      <c r="N117">
        <f>IF($G117="João Portugal Ramos", 1, 0)</f>
        <v>0</v>
      </c>
      <c r="O117">
        <f>IF($G117="João Nicolau de Almeida", 1, 0)</f>
        <v>0</v>
      </c>
      <c r="P117">
        <f>IF($G117="David Baverstock e Sandra Alves", 1, 0)</f>
        <v>0</v>
      </c>
      <c r="Q117">
        <f>IF($G117="David Baverstock e Luís Patrão", 1, 0)</f>
        <v>0</v>
      </c>
      <c r="R117">
        <v>0</v>
      </c>
      <c r="S117">
        <f>IF($A117="Regional Alentejo", 1, 0)</f>
        <v>0</v>
      </c>
      <c r="T117">
        <f>IF($A117="DOC Douro", 1, 0)</f>
        <v>0</v>
      </c>
      <c r="U117">
        <v>2008</v>
      </c>
      <c r="V117" t="s">
        <v>202</v>
      </c>
      <c r="W117">
        <f>IF($A117="DOC Alentejo", 1, 0)</f>
        <v>0</v>
      </c>
      <c r="X117">
        <v>1</v>
      </c>
      <c r="Y117">
        <v>12.5</v>
      </c>
      <c r="Z117">
        <f>IF(C117="Esporão S.A.", 1, 0)</f>
        <v>0</v>
      </c>
      <c r="AA117">
        <f>IF($C117="José Maria da Fonseca Vinhos, S.A.", 1, 0)</f>
        <v>1</v>
      </c>
      <c r="AB117">
        <f>IF($C117="João Portugal Ramos - Vinhos, SA", 1, 0)</f>
        <v>0</v>
      </c>
      <c r="AC117">
        <v>10.237500000000001</v>
      </c>
      <c r="AD117">
        <v>15.5</v>
      </c>
      <c r="AE117">
        <f>LN(AD117)</f>
        <v>2.7408400239252009</v>
      </c>
    </row>
    <row r="118" spans="1:31" x14ac:dyDescent="0.2">
      <c r="A118" t="s">
        <v>43</v>
      </c>
      <c r="B118" t="s">
        <v>104</v>
      </c>
      <c r="C118" t="s">
        <v>45</v>
      </c>
      <c r="D118">
        <v>10</v>
      </c>
      <c r="E118">
        <v>12.5</v>
      </c>
      <c r="F118">
        <v>11.25</v>
      </c>
      <c r="G118" t="s">
        <v>46</v>
      </c>
      <c r="H118" t="s">
        <v>204</v>
      </c>
      <c r="I118">
        <f>IF($A118="Espanha", 1, 0)</f>
        <v>0</v>
      </c>
      <c r="J118">
        <f>IF($A118="Regional Península de Setúbal", 1, 0)</f>
        <v>1</v>
      </c>
      <c r="K118">
        <v>1</v>
      </c>
      <c r="L118">
        <f>IF($C118="Ramos Pinto", 1, 0)</f>
        <v>0</v>
      </c>
      <c r="M118">
        <f>IF($G118="Domingos Soares Franco", 1, 0)</f>
        <v>1</v>
      </c>
      <c r="N118">
        <f>IF($G118="João Portugal Ramos", 1, 0)</f>
        <v>0</v>
      </c>
      <c r="O118">
        <f>IF($G118="João Nicolau de Almeida", 1, 0)</f>
        <v>0</v>
      </c>
      <c r="P118">
        <f>IF($G118="David Baverstock e Sandra Alves", 1, 0)</f>
        <v>0</v>
      </c>
      <c r="Q118">
        <f>IF($G118="David Baverstock e Luís Patrão", 1, 0)</f>
        <v>0</v>
      </c>
      <c r="R118">
        <v>0</v>
      </c>
      <c r="S118">
        <f>IF($A118="Regional Alentejo", 1, 0)</f>
        <v>0</v>
      </c>
      <c r="T118">
        <f>IF($A118="DOC Douro", 1, 0)</f>
        <v>0</v>
      </c>
      <c r="U118">
        <v>2011</v>
      </c>
      <c r="V118" t="s">
        <v>203</v>
      </c>
      <c r="W118">
        <f>IF($A118="DOC Alentejo", 1, 0)</f>
        <v>0</v>
      </c>
      <c r="X118">
        <v>0</v>
      </c>
      <c r="Y118">
        <v>12</v>
      </c>
      <c r="Z118">
        <f>IF(C118="Esporão S.A.", 1, 0)</f>
        <v>0</v>
      </c>
      <c r="AA118">
        <f>IF($C118="José Maria da Fonseca Vinhos, S.A.", 1, 0)</f>
        <v>1</v>
      </c>
      <c r="AB118">
        <f>IF($C118="João Portugal Ramos - Vinhos, SA", 1, 0)</f>
        <v>0</v>
      </c>
      <c r="AC118">
        <v>13.1625</v>
      </c>
      <c r="AD118">
        <v>15.5</v>
      </c>
      <c r="AE118">
        <f>LN(AD118)</f>
        <v>2.7408400239252009</v>
      </c>
    </row>
    <row r="119" spans="1:31" x14ac:dyDescent="0.2">
      <c r="A119" t="s">
        <v>43</v>
      </c>
      <c r="B119" t="s">
        <v>104</v>
      </c>
      <c r="C119" t="s">
        <v>45</v>
      </c>
      <c r="D119">
        <v>10</v>
      </c>
      <c r="E119">
        <v>12.5</v>
      </c>
      <c r="F119">
        <v>11.25</v>
      </c>
      <c r="G119" t="s">
        <v>46</v>
      </c>
      <c r="H119" t="s">
        <v>204</v>
      </c>
      <c r="I119">
        <f>IF($A119="Espanha", 1, 0)</f>
        <v>0</v>
      </c>
      <c r="J119">
        <f>IF($A119="Regional Península de Setúbal", 1, 0)</f>
        <v>1</v>
      </c>
      <c r="K119">
        <v>1</v>
      </c>
      <c r="L119">
        <f>IF($C119="Ramos Pinto", 1, 0)</f>
        <v>0</v>
      </c>
      <c r="M119">
        <f>IF($G119="Domingos Soares Franco", 1, 0)</f>
        <v>1</v>
      </c>
      <c r="N119">
        <f>IF($G119="João Portugal Ramos", 1, 0)</f>
        <v>0</v>
      </c>
      <c r="O119">
        <f>IF($G119="João Nicolau de Almeida", 1, 0)</f>
        <v>0</v>
      </c>
      <c r="P119">
        <f>IF($G119="David Baverstock e Sandra Alves", 1, 0)</f>
        <v>0</v>
      </c>
      <c r="Q119">
        <f>IF($G119="David Baverstock e Luís Patrão", 1, 0)</f>
        <v>0</v>
      </c>
      <c r="R119">
        <v>0</v>
      </c>
      <c r="S119">
        <f>IF($A119="Regional Alentejo", 1, 0)</f>
        <v>0</v>
      </c>
      <c r="T119">
        <f>IF($A119="DOC Douro", 1, 0)</f>
        <v>0</v>
      </c>
      <c r="U119">
        <v>2014</v>
      </c>
      <c r="V119" t="s">
        <v>205</v>
      </c>
      <c r="W119">
        <f>IF($A119="DOC Alentejo", 1, 0)</f>
        <v>0</v>
      </c>
      <c r="X119">
        <v>0</v>
      </c>
      <c r="Y119">
        <v>12.5</v>
      </c>
      <c r="Z119">
        <f>IF(C119="Esporão S.A.", 1, 0)</f>
        <v>0</v>
      </c>
      <c r="AA119">
        <f>IF($C119="José Maria da Fonseca Vinhos, S.A.", 1, 0)</f>
        <v>1</v>
      </c>
      <c r="AB119">
        <f>IF($C119="João Portugal Ramos - Vinhos, SA", 1, 0)</f>
        <v>0</v>
      </c>
      <c r="AC119">
        <v>13.1625</v>
      </c>
      <c r="AD119">
        <v>15.5</v>
      </c>
      <c r="AE119">
        <f>LN(AD119)</f>
        <v>2.7408400239252009</v>
      </c>
    </row>
    <row r="120" spans="1:31" x14ac:dyDescent="0.2">
      <c r="A120" t="s">
        <v>43</v>
      </c>
      <c r="B120" t="s">
        <v>104</v>
      </c>
      <c r="C120" t="s">
        <v>45</v>
      </c>
      <c r="D120">
        <v>10</v>
      </c>
      <c r="E120">
        <v>12.5</v>
      </c>
      <c r="F120">
        <v>11.25</v>
      </c>
      <c r="G120" t="s">
        <v>46</v>
      </c>
      <c r="H120" t="s">
        <v>204</v>
      </c>
      <c r="I120">
        <f>IF($A120="Espanha", 1, 0)</f>
        <v>0</v>
      </c>
      <c r="J120">
        <f>IF($A120="Regional Península de Setúbal", 1, 0)</f>
        <v>1</v>
      </c>
      <c r="K120">
        <v>1</v>
      </c>
      <c r="L120">
        <f>IF($C120="Ramos Pinto", 1, 0)</f>
        <v>0</v>
      </c>
      <c r="M120">
        <f>IF($G120="Domingos Soares Franco", 1, 0)</f>
        <v>1</v>
      </c>
      <c r="N120">
        <f>IF($G120="João Portugal Ramos", 1, 0)</f>
        <v>0</v>
      </c>
      <c r="O120">
        <f>IF($G120="João Nicolau de Almeida", 1, 0)</f>
        <v>0</v>
      </c>
      <c r="P120">
        <f>IF($G120="David Baverstock e Sandra Alves", 1, 0)</f>
        <v>0</v>
      </c>
      <c r="Q120">
        <f>IF($G120="David Baverstock e Luís Patrão", 1, 0)</f>
        <v>0</v>
      </c>
      <c r="R120">
        <v>0</v>
      </c>
      <c r="S120">
        <f>IF($A120="Regional Alentejo", 1, 0)</f>
        <v>0</v>
      </c>
      <c r="T120">
        <f>IF($A120="DOC Douro", 1, 0)</f>
        <v>0</v>
      </c>
      <c r="U120">
        <v>2017</v>
      </c>
      <c r="V120" t="s">
        <v>206</v>
      </c>
      <c r="W120">
        <f>IF($A120="DOC Alentejo", 1, 0)</f>
        <v>0</v>
      </c>
      <c r="X120">
        <v>0</v>
      </c>
      <c r="Y120">
        <v>13</v>
      </c>
      <c r="Z120">
        <f>IF(C120="Esporão S.A.", 1, 0)</f>
        <v>0</v>
      </c>
      <c r="AA120">
        <f>IF($C120="José Maria da Fonseca Vinhos, S.A.", 1, 0)</f>
        <v>1</v>
      </c>
      <c r="AB120">
        <f>IF($C120="João Portugal Ramos - Vinhos, SA", 1, 0)</f>
        <v>0</v>
      </c>
      <c r="AC120">
        <v>13.1625</v>
      </c>
      <c r="AD120">
        <v>15.5</v>
      </c>
      <c r="AE120">
        <f>LN(AD120)</f>
        <v>2.7408400239252009</v>
      </c>
    </row>
    <row r="121" spans="1:31" x14ac:dyDescent="0.2">
      <c r="A121" t="s">
        <v>43</v>
      </c>
      <c r="B121" t="s">
        <v>28</v>
      </c>
      <c r="C121" t="s">
        <v>45</v>
      </c>
      <c r="D121">
        <v>10</v>
      </c>
      <c r="E121">
        <v>12.5</v>
      </c>
      <c r="F121">
        <v>11.25</v>
      </c>
      <c r="G121" t="s">
        <v>46</v>
      </c>
      <c r="H121" t="s">
        <v>106</v>
      </c>
      <c r="I121">
        <f>IF($A121="Espanha", 1, 0)</f>
        <v>0</v>
      </c>
      <c r="J121">
        <f>IF($A121="Regional Península de Setúbal", 1, 0)</f>
        <v>1</v>
      </c>
      <c r="K121">
        <v>0</v>
      </c>
      <c r="L121">
        <f>IF($C121="Ramos Pinto", 1, 0)</f>
        <v>0</v>
      </c>
      <c r="M121">
        <f>IF($G121="Domingos Soares Franco", 1, 0)</f>
        <v>1</v>
      </c>
      <c r="N121">
        <f>IF($G121="João Portugal Ramos", 1, 0)</f>
        <v>0</v>
      </c>
      <c r="O121">
        <f>IF($G121="João Nicolau de Almeida", 1, 0)</f>
        <v>0</v>
      </c>
      <c r="P121">
        <f>IF($G121="David Baverstock e Sandra Alves", 1, 0)</f>
        <v>0</v>
      </c>
      <c r="Q121">
        <f>IF($G121="David Baverstock e Luís Patrão", 1, 0)</f>
        <v>0</v>
      </c>
      <c r="R121">
        <v>1</v>
      </c>
      <c r="S121">
        <f>IF($A121="Regional Alentejo", 1, 0)</f>
        <v>0</v>
      </c>
      <c r="T121">
        <f>IF($A121="DOC Douro", 1, 0)</f>
        <v>0</v>
      </c>
      <c r="U121">
        <v>2011</v>
      </c>
      <c r="V121" t="s">
        <v>207</v>
      </c>
      <c r="W121">
        <f>IF($A121="DOC Alentejo", 1, 0)</f>
        <v>0</v>
      </c>
      <c r="X121">
        <v>0</v>
      </c>
      <c r="Y121">
        <v>13.5</v>
      </c>
      <c r="Z121">
        <f>IF(C121="Esporão S.A.", 1, 0)</f>
        <v>0</v>
      </c>
      <c r="AA121">
        <f>IF($C121="José Maria da Fonseca Vinhos, S.A.", 1, 0)</f>
        <v>1</v>
      </c>
      <c r="AB121">
        <f>IF($C121="João Portugal Ramos - Vinhos, SA", 1, 0)</f>
        <v>0</v>
      </c>
      <c r="AC121">
        <v>13.1625</v>
      </c>
      <c r="AD121">
        <v>15.5</v>
      </c>
      <c r="AE121">
        <f>LN(AD121)</f>
        <v>2.7408400239252009</v>
      </c>
    </row>
    <row r="122" spans="1:31" x14ac:dyDescent="0.2">
      <c r="A122" t="s">
        <v>43</v>
      </c>
      <c r="B122" t="s">
        <v>28</v>
      </c>
      <c r="C122" t="s">
        <v>45</v>
      </c>
      <c r="D122">
        <v>10</v>
      </c>
      <c r="E122">
        <v>12.5</v>
      </c>
      <c r="F122">
        <v>11.25</v>
      </c>
      <c r="G122" t="s">
        <v>46</v>
      </c>
      <c r="H122" t="s">
        <v>106</v>
      </c>
      <c r="I122">
        <f>IF($A122="Espanha", 1, 0)</f>
        <v>0</v>
      </c>
      <c r="J122">
        <f>IF($A122="Regional Península de Setúbal", 1, 0)</f>
        <v>1</v>
      </c>
      <c r="K122">
        <v>0</v>
      </c>
      <c r="L122">
        <f>IF($C122="Ramos Pinto", 1, 0)</f>
        <v>0</v>
      </c>
      <c r="M122">
        <f>IF($G122="Domingos Soares Franco", 1, 0)</f>
        <v>1</v>
      </c>
      <c r="N122">
        <f>IF($G122="João Portugal Ramos", 1, 0)</f>
        <v>0</v>
      </c>
      <c r="O122">
        <f>IF($G122="João Nicolau de Almeida", 1, 0)</f>
        <v>0</v>
      </c>
      <c r="P122">
        <f>IF($G122="David Baverstock e Sandra Alves", 1, 0)</f>
        <v>0</v>
      </c>
      <c r="Q122">
        <f>IF($G122="David Baverstock e Luís Patrão", 1, 0)</f>
        <v>0</v>
      </c>
      <c r="R122">
        <v>1</v>
      </c>
      <c r="S122">
        <f>IF($A122="Regional Alentejo", 1, 0)</f>
        <v>0</v>
      </c>
      <c r="T122">
        <f>IF($A122="DOC Douro", 1, 0)</f>
        <v>0</v>
      </c>
      <c r="U122">
        <v>2012</v>
      </c>
      <c r="V122" t="s">
        <v>208</v>
      </c>
      <c r="W122">
        <f>IF($A122="DOC Alentejo", 1, 0)</f>
        <v>0</v>
      </c>
      <c r="X122">
        <v>0</v>
      </c>
      <c r="Y122">
        <v>12.5</v>
      </c>
      <c r="Z122">
        <f>IF(C122="Esporão S.A.", 1, 0)</f>
        <v>0</v>
      </c>
      <c r="AA122">
        <f>IF($C122="José Maria da Fonseca Vinhos, S.A.", 1, 0)</f>
        <v>1</v>
      </c>
      <c r="AB122">
        <f>IF($C122="João Portugal Ramos - Vinhos, SA", 1, 0)</f>
        <v>0</v>
      </c>
      <c r="AC122">
        <v>13.1625</v>
      </c>
      <c r="AD122">
        <v>15.5</v>
      </c>
      <c r="AE122">
        <f>LN(AD122)</f>
        <v>2.7408400239252009</v>
      </c>
    </row>
    <row r="123" spans="1:31" x14ac:dyDescent="0.2">
      <c r="A123" t="s">
        <v>43</v>
      </c>
      <c r="B123" t="s">
        <v>16</v>
      </c>
      <c r="C123" t="s">
        <v>45</v>
      </c>
      <c r="D123">
        <v>7.5</v>
      </c>
      <c r="E123">
        <v>10</v>
      </c>
      <c r="F123">
        <v>8.75</v>
      </c>
      <c r="G123" t="s">
        <v>46</v>
      </c>
      <c r="H123" t="s">
        <v>57</v>
      </c>
      <c r="I123">
        <f>IF($A123="Espanha", 1, 0)</f>
        <v>0</v>
      </c>
      <c r="J123">
        <f>IF($A123="Regional Península de Setúbal", 1, 0)</f>
        <v>1</v>
      </c>
      <c r="K123">
        <v>0</v>
      </c>
      <c r="L123">
        <f>IF($C123="Ramos Pinto", 1, 0)</f>
        <v>0</v>
      </c>
      <c r="M123">
        <f>IF($G123="Domingos Soares Franco", 1, 0)</f>
        <v>1</v>
      </c>
      <c r="N123">
        <f>IF($G123="João Portugal Ramos", 1, 0)</f>
        <v>0</v>
      </c>
      <c r="O123">
        <f>IF($G123="João Nicolau de Almeida", 1, 0)</f>
        <v>0</v>
      </c>
      <c r="P123">
        <f>IF($G123="David Baverstock e Sandra Alves", 1, 0)</f>
        <v>0</v>
      </c>
      <c r="Q123">
        <f>IF($G123="David Baverstock e Luís Patrão", 1, 0)</f>
        <v>0</v>
      </c>
      <c r="R123">
        <v>0</v>
      </c>
      <c r="S123">
        <f>IF($A123="Regional Alentejo", 1, 0)</f>
        <v>0</v>
      </c>
      <c r="T123">
        <f>IF($A123="DOC Douro", 1, 0)</f>
        <v>0</v>
      </c>
      <c r="U123">
        <v>2009</v>
      </c>
      <c r="V123" t="s">
        <v>209</v>
      </c>
      <c r="W123">
        <f>IF($A123="DOC Alentejo", 1, 0)</f>
        <v>0</v>
      </c>
      <c r="X123">
        <v>1</v>
      </c>
      <c r="Y123">
        <v>13</v>
      </c>
      <c r="Z123">
        <f>IF(C123="Esporão S.A.", 1, 0)</f>
        <v>0</v>
      </c>
      <c r="AA123">
        <f>IF($C123="José Maria da Fonseca Vinhos, S.A.", 1, 0)</f>
        <v>1</v>
      </c>
      <c r="AB123">
        <f>IF($C123="João Portugal Ramos - Vinhos, SA", 1, 0)</f>
        <v>0</v>
      </c>
      <c r="AC123">
        <v>10.237500000000001</v>
      </c>
      <c r="AD123">
        <v>15.5</v>
      </c>
      <c r="AE123">
        <f>LN(AD123)</f>
        <v>2.7408400239252009</v>
      </c>
    </row>
    <row r="124" spans="1:31" x14ac:dyDescent="0.2">
      <c r="A124" t="s">
        <v>17</v>
      </c>
      <c r="B124" t="s">
        <v>16</v>
      </c>
      <c r="C124" t="s">
        <v>45</v>
      </c>
      <c r="D124">
        <v>4</v>
      </c>
      <c r="E124">
        <v>7.5</v>
      </c>
      <c r="F124">
        <v>5.75</v>
      </c>
      <c r="G124" t="s">
        <v>46</v>
      </c>
      <c r="H124" t="s">
        <v>105</v>
      </c>
      <c r="I124">
        <f>IF($A124="Espanha", 1, 0)</f>
        <v>0</v>
      </c>
      <c r="J124">
        <f>IF($A124="Regional Península de Setúbal", 1, 0)</f>
        <v>0</v>
      </c>
      <c r="K124">
        <v>0</v>
      </c>
      <c r="L124">
        <f>IF($C124="Ramos Pinto", 1, 0)</f>
        <v>0</v>
      </c>
      <c r="M124">
        <f>IF($G124="Domingos Soares Franco", 1, 0)</f>
        <v>1</v>
      </c>
      <c r="N124">
        <f>IF($G124="João Portugal Ramos", 1, 0)</f>
        <v>0</v>
      </c>
      <c r="O124">
        <f>IF($G124="João Nicolau de Almeida", 1, 0)</f>
        <v>0</v>
      </c>
      <c r="P124">
        <f>IF($G124="David Baverstock e Sandra Alves", 1, 0)</f>
        <v>0</v>
      </c>
      <c r="Q124">
        <f>IF($G124="David Baverstock e Luís Patrão", 1, 0)</f>
        <v>0</v>
      </c>
      <c r="R124">
        <v>0</v>
      </c>
      <c r="S124">
        <f>IF($A124="Regional Alentejo", 1, 0)</f>
        <v>0</v>
      </c>
      <c r="T124">
        <f>IF($A124="DOC Douro", 1, 0)</f>
        <v>1</v>
      </c>
      <c r="U124">
        <v>2004</v>
      </c>
      <c r="V124" t="s">
        <v>210</v>
      </c>
      <c r="W124">
        <f>IF($A124="DOC Alentejo", 1, 0)</f>
        <v>0</v>
      </c>
      <c r="X124">
        <v>1</v>
      </c>
      <c r="Y124">
        <v>14</v>
      </c>
      <c r="Z124">
        <f>IF(C124="Esporão S.A.", 1, 0)</f>
        <v>0</v>
      </c>
      <c r="AA124">
        <f>IF($C124="José Maria da Fonseca Vinhos, S.A.", 1, 0)</f>
        <v>1</v>
      </c>
      <c r="AB124">
        <f>IF($C124="João Portugal Ramos - Vinhos, SA", 1, 0)</f>
        <v>0</v>
      </c>
      <c r="AC124">
        <v>6.7275</v>
      </c>
      <c r="AD124">
        <v>15.5</v>
      </c>
      <c r="AE124">
        <f>LN(AD124)</f>
        <v>2.7408400239252009</v>
      </c>
    </row>
    <row r="125" spans="1:31" x14ac:dyDescent="0.2">
      <c r="A125" t="s">
        <v>17</v>
      </c>
      <c r="B125" t="s">
        <v>16</v>
      </c>
      <c r="C125" t="s">
        <v>45</v>
      </c>
      <c r="D125">
        <v>4</v>
      </c>
      <c r="E125">
        <v>7.5</v>
      </c>
      <c r="F125">
        <v>5.75</v>
      </c>
      <c r="G125" t="s">
        <v>46</v>
      </c>
      <c r="H125" t="s">
        <v>29</v>
      </c>
      <c r="I125">
        <f>IF($A125="Espanha", 1, 0)</f>
        <v>0</v>
      </c>
      <c r="J125">
        <f>IF($A125="Regional Península de Setúbal", 1, 0)</f>
        <v>0</v>
      </c>
      <c r="K125">
        <v>0</v>
      </c>
      <c r="L125">
        <f>IF($C125="Ramos Pinto", 1, 0)</f>
        <v>0</v>
      </c>
      <c r="M125">
        <f>IF($G125="Domingos Soares Franco", 1, 0)</f>
        <v>1</v>
      </c>
      <c r="N125">
        <f>IF($G125="João Portugal Ramos", 1, 0)</f>
        <v>0</v>
      </c>
      <c r="O125">
        <f>IF($G125="João Nicolau de Almeida", 1, 0)</f>
        <v>0</v>
      </c>
      <c r="P125">
        <f>IF($G125="David Baverstock e Sandra Alves", 1, 0)</f>
        <v>0</v>
      </c>
      <c r="Q125">
        <f>IF($G125="David Baverstock e Luís Patrão", 1, 0)</f>
        <v>0</v>
      </c>
      <c r="R125">
        <v>0</v>
      </c>
      <c r="S125">
        <f>IF($A125="Regional Alentejo", 1, 0)</f>
        <v>0</v>
      </c>
      <c r="T125">
        <f>IF($A125="DOC Douro", 1, 0)</f>
        <v>1</v>
      </c>
      <c r="U125">
        <v>2012</v>
      </c>
      <c r="V125" t="s">
        <v>211</v>
      </c>
      <c r="W125">
        <f>IF($A125="DOC Alentejo", 1, 0)</f>
        <v>0</v>
      </c>
      <c r="X125">
        <v>1</v>
      </c>
      <c r="Y125">
        <v>13</v>
      </c>
      <c r="Z125">
        <f>IF(C125="Esporão S.A.", 1, 0)</f>
        <v>0</v>
      </c>
      <c r="AA125">
        <f>IF($C125="José Maria da Fonseca Vinhos, S.A.", 1, 0)</f>
        <v>1</v>
      </c>
      <c r="AB125">
        <f>IF($C125="João Portugal Ramos - Vinhos, SA", 1, 0)</f>
        <v>0</v>
      </c>
      <c r="AC125">
        <v>6.7275</v>
      </c>
      <c r="AD125">
        <v>15.5</v>
      </c>
      <c r="AE125">
        <f>LN(AD125)</f>
        <v>2.7408400239252009</v>
      </c>
    </row>
    <row r="126" spans="1:31" x14ac:dyDescent="0.2">
      <c r="A126" t="s">
        <v>17</v>
      </c>
      <c r="B126" t="s">
        <v>16</v>
      </c>
      <c r="C126" t="s">
        <v>23</v>
      </c>
      <c r="D126">
        <v>7.5</v>
      </c>
      <c r="E126">
        <v>10</v>
      </c>
      <c r="F126">
        <v>8.75</v>
      </c>
      <c r="G126" t="s">
        <v>24</v>
      </c>
      <c r="H126" t="s">
        <v>59</v>
      </c>
      <c r="I126">
        <f>IF($A126="Espanha", 1, 0)</f>
        <v>0</v>
      </c>
      <c r="J126">
        <f>IF($A126="Regional Península de Setúbal", 1, 0)</f>
        <v>0</v>
      </c>
      <c r="K126">
        <v>0</v>
      </c>
      <c r="L126">
        <f>IF($C126="Ramos Pinto", 1, 0)</f>
        <v>1</v>
      </c>
      <c r="M126">
        <f>IF($G126="Domingos Soares Franco", 1, 0)</f>
        <v>0</v>
      </c>
      <c r="N126">
        <f>IF($G126="João Portugal Ramos", 1, 0)</f>
        <v>0</v>
      </c>
      <c r="O126">
        <f>IF($G126="João Nicolau de Almeida", 1, 0)</f>
        <v>1</v>
      </c>
      <c r="P126">
        <f>IF($G126="David Baverstock e Sandra Alves", 1, 0)</f>
        <v>0</v>
      </c>
      <c r="Q126">
        <f>IF($G126="David Baverstock e Luís Patrão", 1, 0)</f>
        <v>0</v>
      </c>
      <c r="R126">
        <v>0</v>
      </c>
      <c r="S126">
        <f>IF($A126="Regional Alentejo", 1, 0)</f>
        <v>0</v>
      </c>
      <c r="T126">
        <f>IF($A126="DOC Douro", 1, 0)</f>
        <v>1</v>
      </c>
      <c r="U126">
        <v>2004</v>
      </c>
      <c r="V126" t="s">
        <v>212</v>
      </c>
      <c r="W126">
        <f>IF($A126="DOC Alentejo", 1, 0)</f>
        <v>0</v>
      </c>
      <c r="X126">
        <v>1</v>
      </c>
      <c r="Y126">
        <v>13.5</v>
      </c>
      <c r="Z126">
        <f>IF(C126="Esporão S.A.", 1, 0)</f>
        <v>0</v>
      </c>
      <c r="AA126">
        <f>IF($C126="José Maria da Fonseca Vinhos, S.A.", 1, 0)</f>
        <v>0</v>
      </c>
      <c r="AB126">
        <f>IF($C126="João Portugal Ramos - Vinhos, SA", 1, 0)</f>
        <v>0</v>
      </c>
      <c r="AC126">
        <v>10.237500000000001</v>
      </c>
      <c r="AD126">
        <v>15.5</v>
      </c>
      <c r="AE126">
        <f>LN(AD126)</f>
        <v>2.7408400239252009</v>
      </c>
    </row>
    <row r="127" spans="1:31" x14ac:dyDescent="0.2">
      <c r="A127" t="s">
        <v>17</v>
      </c>
      <c r="B127" t="s">
        <v>16</v>
      </c>
      <c r="C127" t="s">
        <v>23</v>
      </c>
      <c r="D127">
        <v>7.5</v>
      </c>
      <c r="E127">
        <v>10</v>
      </c>
      <c r="F127">
        <v>8.75</v>
      </c>
      <c r="G127" t="s">
        <v>24</v>
      </c>
      <c r="H127" t="s">
        <v>59</v>
      </c>
      <c r="I127">
        <f>IF($A127="Espanha", 1, 0)</f>
        <v>0</v>
      </c>
      <c r="J127">
        <f>IF($A127="Regional Península de Setúbal", 1, 0)</f>
        <v>0</v>
      </c>
      <c r="K127">
        <v>0</v>
      </c>
      <c r="L127">
        <f>IF($C127="Ramos Pinto", 1, 0)</f>
        <v>1</v>
      </c>
      <c r="M127">
        <f>IF($G127="Domingos Soares Franco", 1, 0)</f>
        <v>0</v>
      </c>
      <c r="N127">
        <f>IF($G127="João Portugal Ramos", 1, 0)</f>
        <v>0</v>
      </c>
      <c r="O127">
        <f>IF($G127="João Nicolau de Almeida", 1, 0)</f>
        <v>1</v>
      </c>
      <c r="P127">
        <f>IF($G127="David Baverstock e Sandra Alves", 1, 0)</f>
        <v>0</v>
      </c>
      <c r="Q127">
        <f>IF($G127="David Baverstock e Luís Patrão", 1, 0)</f>
        <v>0</v>
      </c>
      <c r="R127">
        <v>0</v>
      </c>
      <c r="S127">
        <f>IF($A127="Regional Alentejo", 1, 0)</f>
        <v>0</v>
      </c>
      <c r="T127">
        <f>IF($A127="DOC Douro", 1, 0)</f>
        <v>1</v>
      </c>
      <c r="U127">
        <v>2005</v>
      </c>
      <c r="V127" t="s">
        <v>213</v>
      </c>
      <c r="W127">
        <f>IF($A127="DOC Alentejo", 1, 0)</f>
        <v>0</v>
      </c>
      <c r="X127">
        <v>1</v>
      </c>
      <c r="Y127">
        <v>13.5</v>
      </c>
      <c r="Z127">
        <f>IF(C127="Esporão S.A.", 1, 0)</f>
        <v>0</v>
      </c>
      <c r="AA127">
        <f>IF($C127="José Maria da Fonseca Vinhos, S.A.", 1, 0)</f>
        <v>0</v>
      </c>
      <c r="AB127">
        <f>IF($C127="João Portugal Ramos - Vinhos, SA", 1, 0)</f>
        <v>0</v>
      </c>
      <c r="AC127">
        <v>10.237500000000001</v>
      </c>
      <c r="AD127">
        <v>15.5</v>
      </c>
      <c r="AE127">
        <f>LN(AD127)</f>
        <v>2.7408400239252009</v>
      </c>
    </row>
    <row r="128" spans="1:31" x14ac:dyDescent="0.2">
      <c r="A128" t="s">
        <v>17</v>
      </c>
      <c r="B128" t="s">
        <v>28</v>
      </c>
      <c r="C128" t="s">
        <v>23</v>
      </c>
      <c r="D128">
        <v>4</v>
      </c>
      <c r="E128">
        <v>7.5</v>
      </c>
      <c r="F128">
        <v>5.75</v>
      </c>
      <c r="G128" t="s">
        <v>24</v>
      </c>
      <c r="H128" t="s">
        <v>214</v>
      </c>
      <c r="I128">
        <f>IF($A128="Espanha", 1, 0)</f>
        <v>0</v>
      </c>
      <c r="J128">
        <f>IF($A128="Regional Península de Setúbal", 1, 0)</f>
        <v>0</v>
      </c>
      <c r="K128">
        <v>0</v>
      </c>
      <c r="L128">
        <f>IF($C128="Ramos Pinto", 1, 0)</f>
        <v>1</v>
      </c>
      <c r="M128">
        <f>IF($G128="Domingos Soares Franco", 1, 0)</f>
        <v>0</v>
      </c>
      <c r="N128">
        <f>IF($G128="João Portugal Ramos", 1, 0)</f>
        <v>0</v>
      </c>
      <c r="O128">
        <f>IF($G128="João Nicolau de Almeida", 1, 0)</f>
        <v>1</v>
      </c>
      <c r="P128">
        <f>IF($G128="David Baverstock e Sandra Alves", 1, 0)</f>
        <v>0</v>
      </c>
      <c r="Q128">
        <f>IF($G128="David Baverstock e Luís Patrão", 1, 0)</f>
        <v>0</v>
      </c>
      <c r="R128">
        <v>1</v>
      </c>
      <c r="S128">
        <f>IF($A128="Regional Alentejo", 1, 0)</f>
        <v>0</v>
      </c>
      <c r="T128">
        <f>IF($A128="DOC Douro", 1, 0)</f>
        <v>1</v>
      </c>
      <c r="U128">
        <v>2006</v>
      </c>
      <c r="V128" t="s">
        <v>156</v>
      </c>
      <c r="W128">
        <f>IF($A128="DOC Alentejo", 1, 0)</f>
        <v>0</v>
      </c>
      <c r="X128">
        <v>0</v>
      </c>
      <c r="Y128">
        <v>13.5</v>
      </c>
      <c r="Z128">
        <f>IF(C128="Esporão S.A.", 1, 0)</f>
        <v>0</v>
      </c>
      <c r="AA128">
        <f>IF($C128="José Maria da Fonseca Vinhos, S.A.", 1, 0)</f>
        <v>0</v>
      </c>
      <c r="AB128">
        <f>IF($C128="João Portugal Ramos - Vinhos, SA", 1, 0)</f>
        <v>0</v>
      </c>
      <c r="AC128">
        <v>6.7275</v>
      </c>
      <c r="AD128">
        <v>15.5</v>
      </c>
      <c r="AE128">
        <f>LN(AD128)</f>
        <v>2.7408400239252009</v>
      </c>
    </row>
    <row r="129" spans="1:31" x14ac:dyDescent="0.2">
      <c r="A129" t="s">
        <v>17</v>
      </c>
      <c r="B129" t="s">
        <v>16</v>
      </c>
      <c r="C129" t="s">
        <v>23</v>
      </c>
      <c r="D129">
        <v>7.5</v>
      </c>
      <c r="E129">
        <v>10</v>
      </c>
      <c r="F129">
        <v>8.75</v>
      </c>
      <c r="G129" t="s">
        <v>24</v>
      </c>
      <c r="H129" t="s">
        <v>59</v>
      </c>
      <c r="I129">
        <f>IF($A129="Espanha", 1, 0)</f>
        <v>0</v>
      </c>
      <c r="J129">
        <f>IF($A129="Regional Península de Setúbal", 1, 0)</f>
        <v>0</v>
      </c>
      <c r="K129">
        <v>0</v>
      </c>
      <c r="L129">
        <f>IF($C129="Ramos Pinto", 1, 0)</f>
        <v>1</v>
      </c>
      <c r="M129">
        <f>IF($G129="Domingos Soares Franco", 1, 0)</f>
        <v>0</v>
      </c>
      <c r="N129">
        <f>IF($G129="João Portugal Ramos", 1, 0)</f>
        <v>0</v>
      </c>
      <c r="O129">
        <f>IF($G129="João Nicolau de Almeida", 1, 0)</f>
        <v>1</v>
      </c>
      <c r="P129">
        <f>IF($G129="David Baverstock e Sandra Alves", 1, 0)</f>
        <v>0</v>
      </c>
      <c r="Q129">
        <f>IF($G129="David Baverstock e Luís Patrão", 1, 0)</f>
        <v>0</v>
      </c>
      <c r="R129">
        <v>0</v>
      </c>
      <c r="S129">
        <f>IF($A129="Regional Alentejo", 1, 0)</f>
        <v>0</v>
      </c>
      <c r="T129">
        <f>IF($A129="DOC Douro", 1, 0)</f>
        <v>1</v>
      </c>
      <c r="U129">
        <v>2008</v>
      </c>
      <c r="V129" t="s">
        <v>215</v>
      </c>
      <c r="W129">
        <f>IF($A129="DOC Alentejo", 1, 0)</f>
        <v>0</v>
      </c>
      <c r="X129">
        <v>1</v>
      </c>
      <c r="Y129">
        <v>13.5</v>
      </c>
      <c r="Z129">
        <f>IF(C129="Esporão S.A.", 1, 0)</f>
        <v>0</v>
      </c>
      <c r="AA129">
        <f>IF($C129="José Maria da Fonseca Vinhos, S.A.", 1, 0)</f>
        <v>0</v>
      </c>
      <c r="AB129">
        <f>IF($C129="João Portugal Ramos - Vinhos, SA", 1, 0)</f>
        <v>0</v>
      </c>
      <c r="AC129">
        <v>10.237500000000001</v>
      </c>
      <c r="AD129">
        <v>15.5</v>
      </c>
      <c r="AE129">
        <f>LN(AD129)</f>
        <v>2.7408400239252009</v>
      </c>
    </row>
    <row r="130" spans="1:31" x14ac:dyDescent="0.2">
      <c r="A130" t="s">
        <v>17</v>
      </c>
      <c r="B130" t="s">
        <v>28</v>
      </c>
      <c r="C130" t="s">
        <v>23</v>
      </c>
      <c r="D130">
        <v>7.5</v>
      </c>
      <c r="E130">
        <v>10</v>
      </c>
      <c r="F130">
        <v>8.75</v>
      </c>
      <c r="G130" t="s">
        <v>24</v>
      </c>
      <c r="H130" t="s">
        <v>113</v>
      </c>
      <c r="I130">
        <f>IF($A130="Espanha", 1, 0)</f>
        <v>0</v>
      </c>
      <c r="J130">
        <f>IF($A130="Regional Península de Setúbal", 1, 0)</f>
        <v>0</v>
      </c>
      <c r="K130">
        <v>0</v>
      </c>
      <c r="L130">
        <f>IF($C130="Ramos Pinto", 1, 0)</f>
        <v>1</v>
      </c>
      <c r="M130">
        <f>IF($G130="Domingos Soares Franco", 1, 0)</f>
        <v>0</v>
      </c>
      <c r="N130">
        <f>IF($G130="João Portugal Ramos", 1, 0)</f>
        <v>0</v>
      </c>
      <c r="O130">
        <f>IF($G130="João Nicolau de Almeida", 1, 0)</f>
        <v>1</v>
      </c>
      <c r="P130">
        <f>IF($G130="David Baverstock e Sandra Alves", 1, 0)</f>
        <v>0</v>
      </c>
      <c r="Q130">
        <f>IF($G130="David Baverstock e Luís Patrão", 1, 0)</f>
        <v>0</v>
      </c>
      <c r="R130">
        <v>1</v>
      </c>
      <c r="S130">
        <f>IF($A130="Regional Alentejo", 1, 0)</f>
        <v>0</v>
      </c>
      <c r="T130">
        <f>IF($A130="DOC Douro", 1, 0)</f>
        <v>1</v>
      </c>
      <c r="U130">
        <v>2009</v>
      </c>
      <c r="V130" t="s">
        <v>157</v>
      </c>
      <c r="W130">
        <f>IF($A130="DOC Alentejo", 1, 0)</f>
        <v>0</v>
      </c>
      <c r="X130">
        <v>0</v>
      </c>
      <c r="Y130">
        <v>14</v>
      </c>
      <c r="Z130">
        <f>IF(C130="Esporão S.A.", 1, 0)</f>
        <v>0</v>
      </c>
      <c r="AA130">
        <f>IF($C130="José Maria da Fonseca Vinhos, S.A.", 1, 0)</f>
        <v>0</v>
      </c>
      <c r="AB130">
        <f>IF($C130="João Portugal Ramos - Vinhos, SA", 1, 0)</f>
        <v>0</v>
      </c>
      <c r="AC130">
        <v>10.237500000000001</v>
      </c>
      <c r="AD130">
        <v>15.5</v>
      </c>
      <c r="AE130">
        <f>LN(AD130)</f>
        <v>2.7408400239252009</v>
      </c>
    </row>
    <row r="131" spans="1:31" x14ac:dyDescent="0.2">
      <c r="A131" t="s">
        <v>17</v>
      </c>
      <c r="B131" t="s">
        <v>28</v>
      </c>
      <c r="C131" t="s">
        <v>23</v>
      </c>
      <c r="D131">
        <v>7.5</v>
      </c>
      <c r="E131">
        <v>10</v>
      </c>
      <c r="F131">
        <v>8.75</v>
      </c>
      <c r="G131" t="s">
        <v>24</v>
      </c>
      <c r="H131" t="s">
        <v>113</v>
      </c>
      <c r="I131">
        <f>IF($A131="Espanha", 1, 0)</f>
        <v>0</v>
      </c>
      <c r="J131">
        <f>IF($A131="Regional Península de Setúbal", 1, 0)</f>
        <v>0</v>
      </c>
      <c r="K131">
        <v>0</v>
      </c>
      <c r="L131">
        <f>IF($C131="Ramos Pinto", 1, 0)</f>
        <v>1</v>
      </c>
      <c r="M131">
        <f>IF($G131="Domingos Soares Franco", 1, 0)</f>
        <v>0</v>
      </c>
      <c r="N131">
        <f>IF($G131="João Portugal Ramos", 1, 0)</f>
        <v>0</v>
      </c>
      <c r="O131">
        <f>IF($G131="João Nicolau de Almeida", 1, 0)</f>
        <v>1</v>
      </c>
      <c r="P131">
        <f>IF($G131="David Baverstock e Sandra Alves", 1, 0)</f>
        <v>0</v>
      </c>
      <c r="Q131">
        <f>IF($G131="David Baverstock e Luís Patrão", 1, 0)</f>
        <v>0</v>
      </c>
      <c r="R131">
        <v>1</v>
      </c>
      <c r="S131">
        <f>IF($A131="Regional Alentejo", 1, 0)</f>
        <v>0</v>
      </c>
      <c r="T131">
        <f>IF($A131="DOC Douro", 1, 0)</f>
        <v>1</v>
      </c>
      <c r="U131">
        <v>2010</v>
      </c>
      <c r="V131" t="s">
        <v>216</v>
      </c>
      <c r="W131">
        <f>IF($A131="DOC Alentejo", 1, 0)</f>
        <v>0</v>
      </c>
      <c r="X131">
        <v>0</v>
      </c>
      <c r="Y131">
        <v>13</v>
      </c>
      <c r="Z131">
        <f>IF(C131="Esporão S.A.", 1, 0)</f>
        <v>0</v>
      </c>
      <c r="AA131">
        <f>IF($C131="José Maria da Fonseca Vinhos, S.A.", 1, 0)</f>
        <v>0</v>
      </c>
      <c r="AB131">
        <f>IF($C131="João Portugal Ramos - Vinhos, SA", 1, 0)</f>
        <v>0</v>
      </c>
      <c r="AC131">
        <v>10.237500000000001</v>
      </c>
      <c r="AD131">
        <v>15.5</v>
      </c>
      <c r="AE131">
        <f>LN(AD131)</f>
        <v>2.7408400239252009</v>
      </c>
    </row>
    <row r="132" spans="1:31" x14ac:dyDescent="0.2">
      <c r="A132" t="s">
        <v>17</v>
      </c>
      <c r="B132" t="s">
        <v>16</v>
      </c>
      <c r="C132" t="s">
        <v>23</v>
      </c>
      <c r="D132">
        <v>7.5</v>
      </c>
      <c r="E132">
        <v>10</v>
      </c>
      <c r="F132">
        <v>8.75</v>
      </c>
      <c r="G132" t="s">
        <v>24</v>
      </c>
      <c r="H132" t="s">
        <v>159</v>
      </c>
      <c r="I132">
        <f>IF($A132="Espanha", 1, 0)</f>
        <v>0</v>
      </c>
      <c r="J132">
        <f>IF($A132="Regional Península de Setúbal", 1, 0)</f>
        <v>0</v>
      </c>
      <c r="K132">
        <v>0</v>
      </c>
      <c r="L132">
        <f>IF($C132="Ramos Pinto", 1, 0)</f>
        <v>1</v>
      </c>
      <c r="M132">
        <f>IF($G132="Domingos Soares Franco", 1, 0)</f>
        <v>0</v>
      </c>
      <c r="N132">
        <f>IF($G132="João Portugal Ramos", 1, 0)</f>
        <v>0</v>
      </c>
      <c r="O132">
        <f>IF($G132="João Nicolau de Almeida", 1, 0)</f>
        <v>1</v>
      </c>
      <c r="P132">
        <f>IF($G132="David Baverstock e Sandra Alves", 1, 0)</f>
        <v>0</v>
      </c>
      <c r="Q132">
        <f>IF($G132="David Baverstock e Luís Patrão", 1, 0)</f>
        <v>0</v>
      </c>
      <c r="R132">
        <v>0</v>
      </c>
      <c r="S132">
        <f>IF($A132="Regional Alentejo", 1, 0)</f>
        <v>0</v>
      </c>
      <c r="T132">
        <f>IF($A132="DOC Douro", 1, 0)</f>
        <v>1</v>
      </c>
      <c r="U132">
        <v>2010</v>
      </c>
      <c r="V132" t="s">
        <v>216</v>
      </c>
      <c r="W132">
        <f>IF($A132="DOC Alentejo", 1, 0)</f>
        <v>0</v>
      </c>
      <c r="X132">
        <v>1</v>
      </c>
      <c r="Y132">
        <v>13.5</v>
      </c>
      <c r="Z132">
        <f>IF(C132="Esporão S.A.", 1, 0)</f>
        <v>0</v>
      </c>
      <c r="AA132">
        <f>IF($C132="José Maria da Fonseca Vinhos, S.A.", 1, 0)</f>
        <v>0</v>
      </c>
      <c r="AB132">
        <f>IF($C132="João Portugal Ramos - Vinhos, SA", 1, 0)</f>
        <v>0</v>
      </c>
      <c r="AC132">
        <v>10.237500000000001</v>
      </c>
      <c r="AD132">
        <v>15.5</v>
      </c>
      <c r="AE132">
        <f>LN(AD132)</f>
        <v>2.7408400239252009</v>
      </c>
    </row>
    <row r="133" spans="1:31" x14ac:dyDescent="0.2">
      <c r="A133" t="s">
        <v>17</v>
      </c>
      <c r="B133" t="s">
        <v>28</v>
      </c>
      <c r="C133" t="s">
        <v>23</v>
      </c>
      <c r="D133">
        <v>7.5</v>
      </c>
      <c r="E133">
        <v>10</v>
      </c>
      <c r="F133">
        <v>8.75</v>
      </c>
      <c r="G133" t="s">
        <v>24</v>
      </c>
      <c r="H133" t="s">
        <v>113</v>
      </c>
      <c r="I133">
        <f>IF($A133="Espanha", 1, 0)</f>
        <v>0</v>
      </c>
      <c r="J133">
        <f>IF($A133="Regional Península de Setúbal", 1, 0)</f>
        <v>0</v>
      </c>
      <c r="K133">
        <v>0</v>
      </c>
      <c r="L133">
        <f>IF($C133="Ramos Pinto", 1, 0)</f>
        <v>1</v>
      </c>
      <c r="M133">
        <f>IF($G133="Domingos Soares Franco", 1, 0)</f>
        <v>0</v>
      </c>
      <c r="N133">
        <f>IF($G133="João Portugal Ramos", 1, 0)</f>
        <v>0</v>
      </c>
      <c r="O133">
        <f>IF($G133="João Nicolau de Almeida", 1, 0)</f>
        <v>1</v>
      </c>
      <c r="P133">
        <f>IF($G133="David Baverstock e Sandra Alves", 1, 0)</f>
        <v>0</v>
      </c>
      <c r="Q133">
        <f>IF($G133="David Baverstock e Luís Patrão", 1, 0)</f>
        <v>0</v>
      </c>
      <c r="R133">
        <v>1</v>
      </c>
      <c r="S133">
        <f>IF($A133="Regional Alentejo", 1, 0)</f>
        <v>0</v>
      </c>
      <c r="T133">
        <f>IF($A133="DOC Douro", 1, 0)</f>
        <v>1</v>
      </c>
      <c r="U133">
        <v>2012</v>
      </c>
      <c r="V133" t="s">
        <v>158</v>
      </c>
      <c r="W133">
        <f>IF($A133="DOC Alentejo", 1, 0)</f>
        <v>0</v>
      </c>
      <c r="X133">
        <v>0</v>
      </c>
      <c r="Y133">
        <v>13.5</v>
      </c>
      <c r="Z133">
        <f>IF(C133="Esporão S.A.", 1, 0)</f>
        <v>0</v>
      </c>
      <c r="AA133">
        <f>IF($C133="José Maria da Fonseca Vinhos, S.A.", 1, 0)</f>
        <v>0</v>
      </c>
      <c r="AB133">
        <f>IF($C133="João Portugal Ramos - Vinhos, SA", 1, 0)</f>
        <v>0</v>
      </c>
      <c r="AC133">
        <v>10.237500000000001</v>
      </c>
      <c r="AD133">
        <v>15.5</v>
      </c>
      <c r="AE133">
        <f>LN(AD133)</f>
        <v>2.7408400239252009</v>
      </c>
    </row>
    <row r="134" spans="1:31" x14ac:dyDescent="0.2">
      <c r="A134" t="s">
        <v>19</v>
      </c>
      <c r="B134" t="s">
        <v>28</v>
      </c>
      <c r="C134" t="s">
        <v>36</v>
      </c>
      <c r="D134">
        <v>7.5</v>
      </c>
      <c r="E134">
        <v>10</v>
      </c>
      <c r="F134">
        <v>8.75</v>
      </c>
      <c r="G134" t="s">
        <v>75</v>
      </c>
      <c r="H134" t="s">
        <v>218</v>
      </c>
      <c r="I134">
        <f>IF($A134="Espanha", 1, 0)</f>
        <v>0</v>
      </c>
      <c r="J134">
        <f>IF($A134="Regional Península de Setúbal", 1, 0)</f>
        <v>0</v>
      </c>
      <c r="K134">
        <v>0</v>
      </c>
      <c r="L134">
        <f>IF($C134="Ramos Pinto", 1, 0)</f>
        <v>0</v>
      </c>
      <c r="M134">
        <f>IF($G134="Domingos Soares Franco", 1, 0)</f>
        <v>0</v>
      </c>
      <c r="N134">
        <f>IF($G134="João Portugal Ramos", 1, 0)</f>
        <v>0</v>
      </c>
      <c r="O134">
        <f>IF($G134="João Nicolau de Almeida", 1, 0)</f>
        <v>0</v>
      </c>
      <c r="P134">
        <f>IF($G134="David Baverstock e Sandra Alves", 1, 0)</f>
        <v>1</v>
      </c>
      <c r="Q134">
        <f>IF($G134="David Baverstock e Luís Patrão", 1, 0)</f>
        <v>0</v>
      </c>
      <c r="R134">
        <v>1</v>
      </c>
      <c r="S134">
        <f>IF($A134="Regional Alentejo", 1, 0)</f>
        <v>1</v>
      </c>
      <c r="T134">
        <f>IF($A134="DOC Douro", 1, 0)</f>
        <v>0</v>
      </c>
      <c r="U134">
        <v>2012</v>
      </c>
      <c r="V134" t="s">
        <v>217</v>
      </c>
      <c r="W134">
        <f>IF($A134="DOC Alentejo", 1, 0)</f>
        <v>0</v>
      </c>
      <c r="X134">
        <v>0</v>
      </c>
      <c r="Y134">
        <v>14</v>
      </c>
      <c r="Z134">
        <f>IF(C134="Esporão S.A.", 1, 0)</f>
        <v>1</v>
      </c>
      <c r="AA134">
        <f>IF($C134="José Maria da Fonseca Vinhos, S.A.", 1, 0)</f>
        <v>0</v>
      </c>
      <c r="AB134">
        <f>IF($C134="João Portugal Ramos - Vinhos, SA", 1, 0)</f>
        <v>0</v>
      </c>
      <c r="AC134">
        <v>10.237500000000001</v>
      </c>
      <c r="AD134">
        <v>15.5</v>
      </c>
      <c r="AE134">
        <f>LN(AD134)</f>
        <v>2.7408400239252009</v>
      </c>
    </row>
    <row r="135" spans="1:31" x14ac:dyDescent="0.2">
      <c r="A135" t="s">
        <v>19</v>
      </c>
      <c r="B135" t="s">
        <v>28</v>
      </c>
      <c r="C135" t="s">
        <v>36</v>
      </c>
      <c r="D135">
        <v>7.5</v>
      </c>
      <c r="E135">
        <v>10</v>
      </c>
      <c r="F135">
        <v>8.75</v>
      </c>
      <c r="G135" t="s">
        <v>75</v>
      </c>
      <c r="H135" t="s">
        <v>220</v>
      </c>
      <c r="I135">
        <f>IF($A135="Espanha", 1, 0)</f>
        <v>0</v>
      </c>
      <c r="J135">
        <f>IF($A135="Regional Península de Setúbal", 1, 0)</f>
        <v>0</v>
      </c>
      <c r="K135">
        <v>0</v>
      </c>
      <c r="L135">
        <f>IF($C135="Ramos Pinto", 1, 0)</f>
        <v>0</v>
      </c>
      <c r="M135">
        <f>IF($G135="Domingos Soares Franco", 1, 0)</f>
        <v>0</v>
      </c>
      <c r="N135">
        <f>IF($G135="João Portugal Ramos", 1, 0)</f>
        <v>0</v>
      </c>
      <c r="O135">
        <f>IF($G135="João Nicolau de Almeida", 1, 0)</f>
        <v>0</v>
      </c>
      <c r="P135">
        <f>IF($G135="David Baverstock e Sandra Alves", 1, 0)</f>
        <v>1</v>
      </c>
      <c r="Q135">
        <f>IF($G135="David Baverstock e Luís Patrão", 1, 0)</f>
        <v>0</v>
      </c>
      <c r="R135">
        <v>1</v>
      </c>
      <c r="S135">
        <f>IF($A135="Regional Alentejo", 1, 0)</f>
        <v>1</v>
      </c>
      <c r="T135">
        <f>IF($A135="DOC Douro", 1, 0)</f>
        <v>0</v>
      </c>
      <c r="U135">
        <v>2013</v>
      </c>
      <c r="V135" t="s">
        <v>219</v>
      </c>
      <c r="W135">
        <f>IF($A135="DOC Alentejo", 1, 0)</f>
        <v>0</v>
      </c>
      <c r="X135">
        <v>0</v>
      </c>
      <c r="Y135">
        <v>13.5</v>
      </c>
      <c r="Z135">
        <f>IF(C135="Esporão S.A.", 1, 0)</f>
        <v>1</v>
      </c>
      <c r="AA135">
        <f>IF($C135="José Maria da Fonseca Vinhos, S.A.", 1, 0)</f>
        <v>0</v>
      </c>
      <c r="AB135">
        <f>IF($C135="João Portugal Ramos - Vinhos, SA", 1, 0)</f>
        <v>0</v>
      </c>
      <c r="AC135">
        <v>10.237500000000001</v>
      </c>
      <c r="AD135">
        <v>15.5</v>
      </c>
      <c r="AE135">
        <f>LN(AD135)</f>
        <v>2.7408400239252009</v>
      </c>
    </row>
    <row r="136" spans="1:31" x14ac:dyDescent="0.2">
      <c r="A136" t="s">
        <v>19</v>
      </c>
      <c r="B136" t="s">
        <v>16</v>
      </c>
      <c r="C136" t="s">
        <v>36</v>
      </c>
      <c r="D136">
        <v>10</v>
      </c>
      <c r="E136">
        <v>12.5</v>
      </c>
      <c r="F136">
        <v>11.25</v>
      </c>
      <c r="G136" t="s">
        <v>39</v>
      </c>
      <c r="H136" t="s">
        <v>222</v>
      </c>
      <c r="I136">
        <f>IF($A136="Espanha", 1, 0)</f>
        <v>0</v>
      </c>
      <c r="J136">
        <f>IF($A136="Regional Península de Setúbal", 1, 0)</f>
        <v>0</v>
      </c>
      <c r="K136">
        <v>0</v>
      </c>
      <c r="L136">
        <f>IF($C136="Ramos Pinto", 1, 0)</f>
        <v>0</v>
      </c>
      <c r="M136">
        <f>IF($G136="Domingos Soares Franco", 1, 0)</f>
        <v>0</v>
      </c>
      <c r="N136">
        <f>IF($G136="João Portugal Ramos", 1, 0)</f>
        <v>0</v>
      </c>
      <c r="O136">
        <f>IF($G136="João Nicolau de Almeida", 1, 0)</f>
        <v>0</v>
      </c>
      <c r="P136">
        <f>IF($G136="David Baverstock e Sandra Alves", 1, 0)</f>
        <v>0</v>
      </c>
      <c r="Q136">
        <f>IF($G136="David Baverstock e Luís Patrão", 1, 0)</f>
        <v>1</v>
      </c>
      <c r="R136">
        <v>0</v>
      </c>
      <c r="S136">
        <f>IF($A136="Regional Alentejo", 1, 0)</f>
        <v>1</v>
      </c>
      <c r="T136">
        <f>IF($A136="DOC Douro", 1, 0)</f>
        <v>0</v>
      </c>
      <c r="U136">
        <v>2013</v>
      </c>
      <c r="V136" t="s">
        <v>221</v>
      </c>
      <c r="W136">
        <f>IF($A136="DOC Alentejo", 1, 0)</f>
        <v>0</v>
      </c>
      <c r="X136">
        <v>1</v>
      </c>
      <c r="Y136">
        <v>14.5</v>
      </c>
      <c r="Z136">
        <f>IF(C136="Esporão S.A.", 1, 0)</f>
        <v>1</v>
      </c>
      <c r="AA136">
        <f>IF($C136="José Maria da Fonseca Vinhos, S.A.", 1, 0)</f>
        <v>0</v>
      </c>
      <c r="AB136">
        <f>IF($C136="João Portugal Ramos - Vinhos, SA", 1, 0)</f>
        <v>0</v>
      </c>
      <c r="AC136">
        <v>13.1625</v>
      </c>
      <c r="AD136">
        <v>15.5</v>
      </c>
      <c r="AE136">
        <f>LN(AD136)</f>
        <v>2.7408400239252009</v>
      </c>
    </row>
    <row r="137" spans="1:31" x14ac:dyDescent="0.2">
      <c r="A137" t="s">
        <v>19</v>
      </c>
      <c r="B137" t="s">
        <v>28</v>
      </c>
      <c r="C137" t="s">
        <v>36</v>
      </c>
      <c r="D137">
        <v>7.5</v>
      </c>
      <c r="E137">
        <v>10</v>
      </c>
      <c r="F137">
        <v>8.75</v>
      </c>
      <c r="G137" t="s">
        <v>75</v>
      </c>
      <c r="H137" t="s">
        <v>106</v>
      </c>
      <c r="I137">
        <f>IF($A137="Espanha", 1, 0)</f>
        <v>0</v>
      </c>
      <c r="J137">
        <f>IF($A137="Regional Península de Setúbal", 1, 0)</f>
        <v>0</v>
      </c>
      <c r="K137">
        <v>0</v>
      </c>
      <c r="L137">
        <f>IF($C137="Ramos Pinto", 1, 0)</f>
        <v>0</v>
      </c>
      <c r="M137">
        <f>IF($G137="Domingos Soares Franco", 1, 0)</f>
        <v>0</v>
      </c>
      <c r="N137">
        <f>IF($G137="João Portugal Ramos", 1, 0)</f>
        <v>0</v>
      </c>
      <c r="O137">
        <f>IF($G137="João Nicolau de Almeida", 1, 0)</f>
        <v>0</v>
      </c>
      <c r="P137">
        <f>IF($G137="David Baverstock e Sandra Alves", 1, 0)</f>
        <v>1</v>
      </c>
      <c r="Q137">
        <f>IF($G137="David Baverstock e Luís Patrão", 1, 0)</f>
        <v>0</v>
      </c>
      <c r="R137">
        <v>1</v>
      </c>
      <c r="S137">
        <f>IF($A137="Regional Alentejo", 1, 0)</f>
        <v>1</v>
      </c>
      <c r="T137">
        <f>IF($A137="DOC Douro", 1, 0)</f>
        <v>0</v>
      </c>
      <c r="U137">
        <v>2011</v>
      </c>
      <c r="V137" t="s">
        <v>223</v>
      </c>
      <c r="W137">
        <f>IF($A137="DOC Alentejo", 1, 0)</f>
        <v>0</v>
      </c>
      <c r="X137">
        <v>0</v>
      </c>
      <c r="Y137">
        <v>13.5</v>
      </c>
      <c r="Z137">
        <f>IF(C137="Esporão S.A.", 1, 0)</f>
        <v>1</v>
      </c>
      <c r="AA137">
        <f>IF($C137="José Maria da Fonseca Vinhos, S.A.", 1, 0)</f>
        <v>0</v>
      </c>
      <c r="AB137">
        <f>IF($C137="João Portugal Ramos - Vinhos, SA", 1, 0)</f>
        <v>0</v>
      </c>
      <c r="AC137">
        <v>10.237500000000001</v>
      </c>
      <c r="AD137">
        <v>15.5</v>
      </c>
      <c r="AE137">
        <f>LN(AD137)</f>
        <v>2.7408400239252009</v>
      </c>
    </row>
    <row r="138" spans="1:31" x14ac:dyDescent="0.2">
      <c r="A138" t="s">
        <v>19</v>
      </c>
      <c r="B138" t="s">
        <v>28</v>
      </c>
      <c r="C138" t="s">
        <v>36</v>
      </c>
      <c r="D138">
        <v>7.5</v>
      </c>
      <c r="E138">
        <v>10</v>
      </c>
      <c r="F138">
        <v>8.75</v>
      </c>
      <c r="G138" t="s">
        <v>75</v>
      </c>
      <c r="H138" t="s">
        <v>106</v>
      </c>
      <c r="I138">
        <f>IF($A138="Espanha", 1, 0)</f>
        <v>0</v>
      </c>
      <c r="J138">
        <f>IF($A138="Regional Península de Setúbal", 1, 0)</f>
        <v>0</v>
      </c>
      <c r="K138">
        <v>0</v>
      </c>
      <c r="L138">
        <f>IF($C138="Ramos Pinto", 1, 0)</f>
        <v>0</v>
      </c>
      <c r="M138">
        <f>IF($G138="Domingos Soares Franco", 1, 0)</f>
        <v>0</v>
      </c>
      <c r="N138">
        <f>IF($G138="João Portugal Ramos", 1, 0)</f>
        <v>0</v>
      </c>
      <c r="O138">
        <f>IF($G138="João Nicolau de Almeida", 1, 0)</f>
        <v>0</v>
      </c>
      <c r="P138">
        <f>IF($G138="David Baverstock e Sandra Alves", 1, 0)</f>
        <v>1</v>
      </c>
      <c r="Q138">
        <f>IF($G138="David Baverstock e Luís Patrão", 1, 0)</f>
        <v>0</v>
      </c>
      <c r="R138">
        <v>1</v>
      </c>
      <c r="S138">
        <f>IF($A138="Regional Alentejo", 1, 0)</f>
        <v>1</v>
      </c>
      <c r="T138">
        <f>IF($A138="DOC Douro", 1, 0)</f>
        <v>0</v>
      </c>
      <c r="U138">
        <v>2012</v>
      </c>
      <c r="V138" t="s">
        <v>224</v>
      </c>
      <c r="W138">
        <f>IF($A138="DOC Alentejo", 1, 0)</f>
        <v>0</v>
      </c>
      <c r="X138">
        <v>0</v>
      </c>
      <c r="Y138">
        <v>14</v>
      </c>
      <c r="Z138">
        <f>IF(C138="Esporão S.A.", 1, 0)</f>
        <v>1</v>
      </c>
      <c r="AA138">
        <f>IF($C138="José Maria da Fonseca Vinhos, S.A.", 1, 0)</f>
        <v>0</v>
      </c>
      <c r="AB138">
        <f>IF($C138="João Portugal Ramos - Vinhos, SA", 1, 0)</f>
        <v>0</v>
      </c>
      <c r="AC138">
        <v>10.237500000000001</v>
      </c>
      <c r="AD138">
        <v>15.5</v>
      </c>
      <c r="AE138">
        <f>LN(AD138)</f>
        <v>2.7408400239252009</v>
      </c>
    </row>
    <row r="139" spans="1:31" x14ac:dyDescent="0.2">
      <c r="A139" t="s">
        <v>19</v>
      </c>
      <c r="B139" t="s">
        <v>28</v>
      </c>
      <c r="C139" t="s">
        <v>36</v>
      </c>
      <c r="D139">
        <v>10</v>
      </c>
      <c r="E139">
        <v>12.5</v>
      </c>
      <c r="F139">
        <v>11.25</v>
      </c>
      <c r="G139" t="s">
        <v>75</v>
      </c>
      <c r="H139" t="s">
        <v>41</v>
      </c>
      <c r="I139">
        <f>IF($A139="Espanha", 1, 0)</f>
        <v>0</v>
      </c>
      <c r="J139">
        <f>IF($A139="Regional Península de Setúbal", 1, 0)</f>
        <v>0</v>
      </c>
      <c r="K139">
        <v>0</v>
      </c>
      <c r="L139">
        <f>IF($C139="Ramos Pinto", 1, 0)</f>
        <v>0</v>
      </c>
      <c r="M139">
        <f>IF($G139="Domingos Soares Franco", 1, 0)</f>
        <v>0</v>
      </c>
      <c r="N139">
        <f>IF($G139="João Portugal Ramos", 1, 0)</f>
        <v>0</v>
      </c>
      <c r="O139">
        <f>IF($G139="João Nicolau de Almeida", 1, 0)</f>
        <v>0</v>
      </c>
      <c r="P139">
        <f>IF($G139="David Baverstock e Sandra Alves", 1, 0)</f>
        <v>1</v>
      </c>
      <c r="Q139">
        <f>IF($G139="David Baverstock e Luís Patrão", 1, 0)</f>
        <v>0</v>
      </c>
      <c r="R139">
        <v>1</v>
      </c>
      <c r="S139">
        <f>IF($A139="Regional Alentejo", 1, 0)</f>
        <v>1</v>
      </c>
      <c r="T139">
        <f>IF($A139="DOC Douro", 1, 0)</f>
        <v>0</v>
      </c>
      <c r="U139">
        <v>2015</v>
      </c>
      <c r="V139" t="s">
        <v>225</v>
      </c>
      <c r="W139">
        <f>IF($A139="DOC Alentejo", 1, 0)</f>
        <v>0</v>
      </c>
      <c r="X139">
        <v>0</v>
      </c>
      <c r="Y139">
        <v>14</v>
      </c>
      <c r="Z139">
        <f>IF(C139="Esporão S.A.", 1, 0)</f>
        <v>1</v>
      </c>
      <c r="AA139">
        <f>IF($C139="José Maria da Fonseca Vinhos, S.A.", 1, 0)</f>
        <v>0</v>
      </c>
      <c r="AB139">
        <f>IF($C139="João Portugal Ramos - Vinhos, SA", 1, 0)</f>
        <v>0</v>
      </c>
      <c r="AC139">
        <v>13.1625</v>
      </c>
      <c r="AD139">
        <v>15.5</v>
      </c>
      <c r="AE139">
        <f>LN(AD139)</f>
        <v>2.7408400239252009</v>
      </c>
    </row>
    <row r="140" spans="1:31" x14ac:dyDescent="0.2">
      <c r="A140" t="s">
        <v>19</v>
      </c>
      <c r="B140" t="s">
        <v>16</v>
      </c>
      <c r="C140" t="s">
        <v>50</v>
      </c>
      <c r="D140">
        <v>7.5</v>
      </c>
      <c r="E140">
        <v>10</v>
      </c>
      <c r="F140">
        <v>8.75</v>
      </c>
      <c r="G140" t="s">
        <v>51</v>
      </c>
      <c r="H140" t="s">
        <v>56</v>
      </c>
      <c r="I140">
        <f>IF($A140="Espanha", 1, 0)</f>
        <v>0</v>
      </c>
      <c r="J140">
        <f>IF($A140="Regional Península de Setúbal", 1, 0)</f>
        <v>0</v>
      </c>
      <c r="K140">
        <v>0</v>
      </c>
      <c r="L140">
        <f>IF($C140="Ramos Pinto", 1, 0)</f>
        <v>0</v>
      </c>
      <c r="M140">
        <f>IF($G140="Domingos Soares Franco", 1, 0)</f>
        <v>0</v>
      </c>
      <c r="N140">
        <f>IF($G140="João Portugal Ramos", 1, 0)</f>
        <v>1</v>
      </c>
      <c r="O140">
        <f>IF($G140="João Nicolau de Almeida", 1, 0)</f>
        <v>0</v>
      </c>
      <c r="P140">
        <f>IF($G140="David Baverstock e Sandra Alves", 1, 0)</f>
        <v>0</v>
      </c>
      <c r="Q140">
        <f>IF($G140="David Baverstock e Luís Patrão", 1, 0)</f>
        <v>0</v>
      </c>
      <c r="R140">
        <v>0</v>
      </c>
      <c r="S140">
        <f>IF($A140="Regional Alentejo", 1, 0)</f>
        <v>1</v>
      </c>
      <c r="T140">
        <f>IF($A140="DOC Douro", 1, 0)</f>
        <v>0</v>
      </c>
      <c r="U140">
        <v>2004</v>
      </c>
      <c r="V140" t="s">
        <v>226</v>
      </c>
      <c r="W140">
        <f>IF($A140="DOC Alentejo", 1, 0)</f>
        <v>0</v>
      </c>
      <c r="X140">
        <v>1</v>
      </c>
      <c r="Y140">
        <v>14</v>
      </c>
      <c r="Z140">
        <f>IF(C140="Esporão S.A.", 1, 0)</f>
        <v>0</v>
      </c>
      <c r="AA140">
        <f>IF($C140="José Maria da Fonseca Vinhos, S.A.", 1, 0)</f>
        <v>0</v>
      </c>
      <c r="AB140">
        <f>IF($C140="João Portugal Ramos - Vinhos, SA", 1, 0)</f>
        <v>1</v>
      </c>
      <c r="AC140">
        <v>10.237500000000001</v>
      </c>
      <c r="AD140">
        <v>15.5</v>
      </c>
      <c r="AE140">
        <f>LN(AD140)</f>
        <v>2.7408400239252009</v>
      </c>
    </row>
    <row r="141" spans="1:31" x14ac:dyDescent="0.2">
      <c r="A141" t="s">
        <v>19</v>
      </c>
      <c r="B141" t="s">
        <v>16</v>
      </c>
      <c r="C141" t="s">
        <v>45</v>
      </c>
      <c r="D141">
        <v>7.5</v>
      </c>
      <c r="E141">
        <v>10</v>
      </c>
      <c r="F141">
        <v>8.75</v>
      </c>
      <c r="G141" t="s">
        <v>46</v>
      </c>
      <c r="H141" t="s">
        <v>228</v>
      </c>
      <c r="I141">
        <f>IF($A141="Espanha", 1, 0)</f>
        <v>0</v>
      </c>
      <c r="J141">
        <f>IF($A141="Regional Península de Setúbal", 1, 0)</f>
        <v>0</v>
      </c>
      <c r="K141">
        <v>0</v>
      </c>
      <c r="L141">
        <f>IF($C141="Ramos Pinto", 1, 0)</f>
        <v>0</v>
      </c>
      <c r="M141">
        <f>IF($G141="Domingos Soares Franco", 1, 0)</f>
        <v>1</v>
      </c>
      <c r="N141">
        <f>IF($G141="João Portugal Ramos", 1, 0)</f>
        <v>0</v>
      </c>
      <c r="O141">
        <f>IF($G141="João Nicolau de Almeida", 1, 0)</f>
        <v>0</v>
      </c>
      <c r="P141">
        <f>IF($G141="David Baverstock e Sandra Alves", 1, 0)</f>
        <v>0</v>
      </c>
      <c r="Q141">
        <f>IF($G141="David Baverstock e Luís Patrão", 1, 0)</f>
        <v>0</v>
      </c>
      <c r="R141">
        <v>0</v>
      </c>
      <c r="S141">
        <f>IF($A141="Regional Alentejo", 1, 0)</f>
        <v>1</v>
      </c>
      <c r="T141">
        <f>IF($A141="DOC Douro", 1, 0)</f>
        <v>0</v>
      </c>
      <c r="U141">
        <v>2004</v>
      </c>
      <c r="V141" t="s">
        <v>227</v>
      </c>
      <c r="W141">
        <f>IF($A141="DOC Alentejo", 1, 0)</f>
        <v>0</v>
      </c>
      <c r="X141">
        <v>1</v>
      </c>
      <c r="Y141">
        <v>13.5</v>
      </c>
      <c r="Z141">
        <f>IF(C141="Esporão S.A.", 1, 0)</f>
        <v>0</v>
      </c>
      <c r="AA141">
        <f>IF($C141="José Maria da Fonseca Vinhos, S.A.", 1, 0)</f>
        <v>1</v>
      </c>
      <c r="AB141">
        <f>IF($C141="João Portugal Ramos - Vinhos, SA", 1, 0)</f>
        <v>0</v>
      </c>
      <c r="AC141">
        <v>10.237500000000001</v>
      </c>
      <c r="AD141">
        <v>15.5</v>
      </c>
      <c r="AE141">
        <f>LN(AD141)</f>
        <v>2.7408400239252009</v>
      </c>
    </row>
    <row r="142" spans="1:31" x14ac:dyDescent="0.2">
      <c r="A142" t="s">
        <v>19</v>
      </c>
      <c r="B142" t="s">
        <v>16</v>
      </c>
      <c r="C142" t="s">
        <v>45</v>
      </c>
      <c r="D142">
        <v>7.5</v>
      </c>
      <c r="E142">
        <v>10</v>
      </c>
      <c r="F142">
        <v>8.75</v>
      </c>
      <c r="G142" t="s">
        <v>46</v>
      </c>
      <c r="H142" t="s">
        <v>228</v>
      </c>
      <c r="I142">
        <f>IF($A142="Espanha", 1, 0)</f>
        <v>0</v>
      </c>
      <c r="J142">
        <f>IF($A142="Regional Península de Setúbal", 1, 0)</f>
        <v>0</v>
      </c>
      <c r="K142">
        <v>0</v>
      </c>
      <c r="L142">
        <f>IF($C142="Ramos Pinto", 1, 0)</f>
        <v>0</v>
      </c>
      <c r="M142">
        <f>IF($G142="Domingos Soares Franco", 1, 0)</f>
        <v>1</v>
      </c>
      <c r="N142">
        <f>IF($G142="João Portugal Ramos", 1, 0)</f>
        <v>0</v>
      </c>
      <c r="O142">
        <f>IF($G142="João Nicolau de Almeida", 1, 0)</f>
        <v>0</v>
      </c>
      <c r="P142">
        <f>IF($G142="David Baverstock e Sandra Alves", 1, 0)</f>
        <v>0</v>
      </c>
      <c r="Q142">
        <f>IF($G142="David Baverstock e Luís Patrão", 1, 0)</f>
        <v>0</v>
      </c>
      <c r="R142">
        <v>0</v>
      </c>
      <c r="S142">
        <f>IF($A142="Regional Alentejo", 1, 0)</f>
        <v>1</v>
      </c>
      <c r="T142">
        <f>IF($A142="DOC Douro", 1, 0)</f>
        <v>0</v>
      </c>
      <c r="U142">
        <v>2010</v>
      </c>
      <c r="V142" t="s">
        <v>229</v>
      </c>
      <c r="W142">
        <f>IF($A142="DOC Alentejo", 1, 0)</f>
        <v>0</v>
      </c>
      <c r="X142">
        <v>1</v>
      </c>
      <c r="Y142">
        <v>13.5</v>
      </c>
      <c r="Z142">
        <f>IF(C142="Esporão S.A.", 1, 0)</f>
        <v>0</v>
      </c>
      <c r="AA142">
        <f>IF($C142="José Maria da Fonseca Vinhos, S.A.", 1, 0)</f>
        <v>1</v>
      </c>
      <c r="AB142">
        <f>IF($C142="João Portugal Ramos - Vinhos, SA", 1, 0)</f>
        <v>0</v>
      </c>
      <c r="AC142">
        <v>10.237500000000001</v>
      </c>
      <c r="AD142">
        <v>15.5</v>
      </c>
      <c r="AE142">
        <f>LN(AD142)</f>
        <v>2.7408400239252009</v>
      </c>
    </row>
    <row r="143" spans="1:31" x14ac:dyDescent="0.2">
      <c r="A143" t="s">
        <v>19</v>
      </c>
      <c r="B143" t="s">
        <v>16</v>
      </c>
      <c r="C143" t="s">
        <v>45</v>
      </c>
      <c r="D143">
        <v>7.5</v>
      </c>
      <c r="E143">
        <v>10</v>
      </c>
      <c r="F143">
        <v>8.75</v>
      </c>
      <c r="G143" t="s">
        <v>46</v>
      </c>
      <c r="H143" t="s">
        <v>99</v>
      </c>
      <c r="I143">
        <f>IF($A143="Espanha", 1, 0)</f>
        <v>0</v>
      </c>
      <c r="J143">
        <f>IF($A143="Regional Península de Setúbal", 1, 0)</f>
        <v>0</v>
      </c>
      <c r="K143">
        <v>0</v>
      </c>
      <c r="L143">
        <f>IF($C143="Ramos Pinto", 1, 0)</f>
        <v>0</v>
      </c>
      <c r="M143">
        <f>IF($G143="Domingos Soares Franco", 1, 0)</f>
        <v>1</v>
      </c>
      <c r="N143">
        <f>IF($G143="João Portugal Ramos", 1, 0)</f>
        <v>0</v>
      </c>
      <c r="O143">
        <f>IF($G143="João Nicolau de Almeida", 1, 0)</f>
        <v>0</v>
      </c>
      <c r="P143">
        <f>IF($G143="David Baverstock e Sandra Alves", 1, 0)</f>
        <v>0</v>
      </c>
      <c r="Q143">
        <f>IF($G143="David Baverstock e Luís Patrão", 1, 0)</f>
        <v>0</v>
      </c>
      <c r="R143">
        <v>0</v>
      </c>
      <c r="S143">
        <f>IF($A143="Regional Alentejo", 1, 0)</f>
        <v>1</v>
      </c>
      <c r="T143">
        <f>IF($A143="DOC Douro", 1, 0)</f>
        <v>0</v>
      </c>
      <c r="U143">
        <v>2011</v>
      </c>
      <c r="V143" t="s">
        <v>230</v>
      </c>
      <c r="W143">
        <f>IF($A143="DOC Alentejo", 1, 0)</f>
        <v>0</v>
      </c>
      <c r="X143">
        <v>1</v>
      </c>
      <c r="Y143">
        <v>13.5</v>
      </c>
      <c r="Z143">
        <f>IF(C143="Esporão S.A.", 1, 0)</f>
        <v>0</v>
      </c>
      <c r="AA143">
        <f>IF($C143="José Maria da Fonseca Vinhos, S.A.", 1, 0)</f>
        <v>1</v>
      </c>
      <c r="AB143">
        <f>IF($C143="João Portugal Ramos - Vinhos, SA", 1, 0)</f>
        <v>0</v>
      </c>
      <c r="AC143">
        <v>10.237500000000001</v>
      </c>
      <c r="AD143">
        <v>15.5</v>
      </c>
      <c r="AE143">
        <f>LN(AD143)</f>
        <v>2.7408400239252009</v>
      </c>
    </row>
    <row r="144" spans="1:31" x14ac:dyDescent="0.2">
      <c r="A144" t="s">
        <v>43</v>
      </c>
      <c r="B144" t="s">
        <v>16</v>
      </c>
      <c r="C144" t="s">
        <v>45</v>
      </c>
      <c r="D144">
        <v>4</v>
      </c>
      <c r="E144">
        <v>7.5</v>
      </c>
      <c r="F144">
        <v>5.75</v>
      </c>
      <c r="G144" t="s">
        <v>46</v>
      </c>
      <c r="H144" t="s">
        <v>232</v>
      </c>
      <c r="I144">
        <f>IF($A144="Espanha", 1, 0)</f>
        <v>0</v>
      </c>
      <c r="J144">
        <f>IF($A144="Regional Península de Setúbal", 1, 0)</f>
        <v>1</v>
      </c>
      <c r="K144">
        <v>0</v>
      </c>
      <c r="L144">
        <f>IF($C144="Ramos Pinto", 1, 0)</f>
        <v>0</v>
      </c>
      <c r="M144">
        <f>IF($G144="Domingos Soares Franco", 1, 0)</f>
        <v>1</v>
      </c>
      <c r="N144">
        <f>IF($G144="João Portugal Ramos", 1, 0)</f>
        <v>0</v>
      </c>
      <c r="O144">
        <f>IF($G144="João Nicolau de Almeida", 1, 0)</f>
        <v>0</v>
      </c>
      <c r="P144">
        <f>IF($G144="David Baverstock e Sandra Alves", 1, 0)</f>
        <v>0</v>
      </c>
      <c r="Q144">
        <f>IF($G144="David Baverstock e Luís Patrão", 1, 0)</f>
        <v>0</v>
      </c>
      <c r="R144">
        <v>0</v>
      </c>
      <c r="S144">
        <f>IF($A144="Regional Alentejo", 1, 0)</f>
        <v>0</v>
      </c>
      <c r="T144">
        <f>IF($A144="DOC Douro", 1, 0)</f>
        <v>0</v>
      </c>
      <c r="U144">
        <v>1985</v>
      </c>
      <c r="V144" t="s">
        <v>231</v>
      </c>
      <c r="W144">
        <f>IF($A144="DOC Alentejo", 1, 0)</f>
        <v>0</v>
      </c>
      <c r="X144">
        <v>1</v>
      </c>
      <c r="Y144">
        <v>13</v>
      </c>
      <c r="Z144">
        <f>IF(C144="Esporão S.A.", 1, 0)</f>
        <v>0</v>
      </c>
      <c r="AA144">
        <f>IF($C144="José Maria da Fonseca Vinhos, S.A.", 1, 0)</f>
        <v>1</v>
      </c>
      <c r="AB144">
        <f>IF($C144="João Portugal Ramos - Vinhos, SA", 1, 0)</f>
        <v>0</v>
      </c>
      <c r="AC144">
        <v>6.7275</v>
      </c>
      <c r="AD144">
        <v>15.5</v>
      </c>
      <c r="AE144">
        <f>LN(AD144)</f>
        <v>2.7408400239252009</v>
      </c>
    </row>
    <row r="145" spans="1:31" x14ac:dyDescent="0.2">
      <c r="A145" t="s">
        <v>25</v>
      </c>
      <c r="B145" t="s">
        <v>16</v>
      </c>
      <c r="C145" t="s">
        <v>50</v>
      </c>
      <c r="D145">
        <v>4</v>
      </c>
      <c r="E145">
        <v>7.5</v>
      </c>
      <c r="F145">
        <v>5.75</v>
      </c>
      <c r="G145" t="s">
        <v>51</v>
      </c>
      <c r="H145" t="s">
        <v>234</v>
      </c>
      <c r="I145">
        <f>IF($A145="Espanha", 1, 0)</f>
        <v>0</v>
      </c>
      <c r="J145">
        <f>IF($A145="Regional Península de Setúbal", 1, 0)</f>
        <v>0</v>
      </c>
      <c r="K145">
        <v>0</v>
      </c>
      <c r="L145">
        <f>IF($C145="Ramos Pinto", 1, 0)</f>
        <v>0</v>
      </c>
      <c r="M145">
        <f>IF($G145="Domingos Soares Franco", 1, 0)</f>
        <v>0</v>
      </c>
      <c r="N145">
        <f>IF($G145="João Portugal Ramos", 1, 0)</f>
        <v>1</v>
      </c>
      <c r="O145">
        <f>IF($G145="João Nicolau de Almeida", 1, 0)</f>
        <v>0</v>
      </c>
      <c r="P145">
        <f>IF($G145="David Baverstock e Sandra Alves", 1, 0)</f>
        <v>0</v>
      </c>
      <c r="Q145">
        <f>IF($G145="David Baverstock e Luís Patrão", 1, 0)</f>
        <v>0</v>
      </c>
      <c r="R145">
        <v>0</v>
      </c>
      <c r="S145">
        <f>IF($A145="Regional Alentejo", 1, 0)</f>
        <v>0</v>
      </c>
      <c r="T145">
        <f>IF($A145="DOC Douro", 1, 0)</f>
        <v>0</v>
      </c>
      <c r="U145">
        <v>2006</v>
      </c>
      <c r="V145" t="s">
        <v>233</v>
      </c>
      <c r="W145">
        <f>IF($A145="DOC Alentejo", 1, 0)</f>
        <v>1</v>
      </c>
      <c r="X145">
        <v>1</v>
      </c>
      <c r="Y145">
        <v>14</v>
      </c>
      <c r="Z145">
        <f>IF(C145="Esporão S.A.", 1, 0)</f>
        <v>0</v>
      </c>
      <c r="AA145">
        <f>IF($C145="José Maria da Fonseca Vinhos, S.A.", 1, 0)</f>
        <v>0</v>
      </c>
      <c r="AB145">
        <f>IF($C145="João Portugal Ramos - Vinhos, SA", 1, 0)</f>
        <v>1</v>
      </c>
      <c r="AC145">
        <v>6.7275</v>
      </c>
      <c r="AD145">
        <v>15.5</v>
      </c>
      <c r="AE145">
        <f>LN(AD145)</f>
        <v>2.7408400239252009</v>
      </c>
    </row>
    <row r="146" spans="1:31" x14ac:dyDescent="0.2">
      <c r="A146" t="s">
        <v>25</v>
      </c>
      <c r="B146" t="s">
        <v>16</v>
      </c>
      <c r="C146" t="s">
        <v>50</v>
      </c>
      <c r="D146">
        <v>4</v>
      </c>
      <c r="E146">
        <v>7.5</v>
      </c>
      <c r="F146">
        <v>5.75</v>
      </c>
      <c r="G146" t="s">
        <v>51</v>
      </c>
      <c r="H146" t="s">
        <v>124</v>
      </c>
      <c r="I146">
        <f>IF($A146="Espanha", 1, 0)</f>
        <v>0</v>
      </c>
      <c r="J146">
        <f>IF($A146="Regional Península de Setúbal", 1, 0)</f>
        <v>0</v>
      </c>
      <c r="K146">
        <v>0</v>
      </c>
      <c r="L146">
        <f>IF($C146="Ramos Pinto", 1, 0)</f>
        <v>0</v>
      </c>
      <c r="M146">
        <f>IF($G146="Domingos Soares Franco", 1, 0)</f>
        <v>0</v>
      </c>
      <c r="N146">
        <f>IF($G146="João Portugal Ramos", 1, 0)</f>
        <v>1</v>
      </c>
      <c r="O146">
        <f>IF($G146="João Nicolau de Almeida", 1, 0)</f>
        <v>0</v>
      </c>
      <c r="P146">
        <f>IF($G146="David Baverstock e Sandra Alves", 1, 0)</f>
        <v>0</v>
      </c>
      <c r="Q146">
        <f>IF($G146="David Baverstock e Luís Patrão", 1, 0)</f>
        <v>0</v>
      </c>
      <c r="R146">
        <v>0</v>
      </c>
      <c r="S146">
        <f>IF($A146="Regional Alentejo", 1, 0)</f>
        <v>0</v>
      </c>
      <c r="T146">
        <f>IF($A146="DOC Douro", 1, 0)</f>
        <v>0</v>
      </c>
      <c r="U146">
        <v>2007</v>
      </c>
      <c r="V146" t="s">
        <v>235</v>
      </c>
      <c r="W146">
        <f>IF($A146="DOC Alentejo", 1, 0)</f>
        <v>1</v>
      </c>
      <c r="X146">
        <v>1</v>
      </c>
      <c r="Y146">
        <v>13.5</v>
      </c>
      <c r="Z146">
        <f>IF(C146="Esporão S.A.", 1, 0)</f>
        <v>0</v>
      </c>
      <c r="AA146">
        <f>IF($C146="José Maria da Fonseca Vinhos, S.A.", 1, 0)</f>
        <v>0</v>
      </c>
      <c r="AB146">
        <f>IF($C146="João Portugal Ramos - Vinhos, SA", 1, 0)</f>
        <v>1</v>
      </c>
      <c r="AC146">
        <v>6.7275</v>
      </c>
      <c r="AD146">
        <v>15.5</v>
      </c>
      <c r="AE146">
        <f>LN(AD146)</f>
        <v>2.7408400239252009</v>
      </c>
    </row>
    <row r="147" spans="1:31" x14ac:dyDescent="0.2">
      <c r="A147" t="s">
        <v>25</v>
      </c>
      <c r="B147" t="s">
        <v>28</v>
      </c>
      <c r="C147" t="s">
        <v>50</v>
      </c>
      <c r="D147">
        <v>4</v>
      </c>
      <c r="E147">
        <v>7.5</v>
      </c>
      <c r="F147">
        <v>5.75</v>
      </c>
      <c r="G147" t="s">
        <v>51</v>
      </c>
      <c r="H147" t="s">
        <v>237</v>
      </c>
      <c r="I147">
        <f>IF($A147="Espanha", 1, 0)</f>
        <v>0</v>
      </c>
      <c r="J147">
        <f>IF($A147="Regional Península de Setúbal", 1, 0)</f>
        <v>0</v>
      </c>
      <c r="K147">
        <v>0</v>
      </c>
      <c r="L147">
        <f>IF($C147="Ramos Pinto", 1, 0)</f>
        <v>0</v>
      </c>
      <c r="M147">
        <f>IF($G147="Domingos Soares Franco", 1, 0)</f>
        <v>0</v>
      </c>
      <c r="N147">
        <f>IF($G147="João Portugal Ramos", 1, 0)</f>
        <v>1</v>
      </c>
      <c r="O147">
        <f>IF($G147="João Nicolau de Almeida", 1, 0)</f>
        <v>0</v>
      </c>
      <c r="P147">
        <f>IF($G147="David Baverstock e Sandra Alves", 1, 0)</f>
        <v>0</v>
      </c>
      <c r="Q147">
        <f>IF($G147="David Baverstock e Luís Patrão", 1, 0)</f>
        <v>0</v>
      </c>
      <c r="R147">
        <v>1</v>
      </c>
      <c r="S147">
        <f>IF($A147="Regional Alentejo", 1, 0)</f>
        <v>0</v>
      </c>
      <c r="T147">
        <f>IF($A147="DOC Douro", 1, 0)</f>
        <v>0</v>
      </c>
      <c r="U147">
        <v>2008</v>
      </c>
      <c r="V147" t="s">
        <v>236</v>
      </c>
      <c r="W147">
        <f>IF($A147="DOC Alentejo", 1, 0)</f>
        <v>1</v>
      </c>
      <c r="X147">
        <v>0</v>
      </c>
      <c r="Y147">
        <v>13</v>
      </c>
      <c r="Z147">
        <f>IF(C147="Esporão S.A.", 1, 0)</f>
        <v>0</v>
      </c>
      <c r="AA147">
        <f>IF($C147="José Maria da Fonseca Vinhos, S.A.", 1, 0)</f>
        <v>0</v>
      </c>
      <c r="AB147">
        <f>IF($C147="João Portugal Ramos - Vinhos, SA", 1, 0)</f>
        <v>1</v>
      </c>
      <c r="AC147">
        <v>6.7275</v>
      </c>
      <c r="AD147">
        <v>15.5</v>
      </c>
      <c r="AE147">
        <f>LN(AD147)</f>
        <v>2.7408400239252009</v>
      </c>
    </row>
    <row r="148" spans="1:31" x14ac:dyDescent="0.2">
      <c r="A148" t="s">
        <v>25</v>
      </c>
      <c r="B148" t="s">
        <v>28</v>
      </c>
      <c r="C148" t="s">
        <v>50</v>
      </c>
      <c r="D148">
        <v>4</v>
      </c>
      <c r="E148">
        <v>7.5</v>
      </c>
      <c r="F148">
        <v>5.75</v>
      </c>
      <c r="G148" t="s">
        <v>51</v>
      </c>
      <c r="H148" t="s">
        <v>237</v>
      </c>
      <c r="I148">
        <f>IF($A148="Espanha", 1, 0)</f>
        <v>0</v>
      </c>
      <c r="J148">
        <f>IF($A148="Regional Península de Setúbal", 1, 0)</f>
        <v>0</v>
      </c>
      <c r="K148">
        <v>0</v>
      </c>
      <c r="L148">
        <f>IF($C148="Ramos Pinto", 1, 0)</f>
        <v>0</v>
      </c>
      <c r="M148">
        <f>IF($G148="Domingos Soares Franco", 1, 0)</f>
        <v>0</v>
      </c>
      <c r="N148">
        <f>IF($G148="João Portugal Ramos", 1, 0)</f>
        <v>1</v>
      </c>
      <c r="O148">
        <f>IF($G148="João Nicolau de Almeida", 1, 0)</f>
        <v>0</v>
      </c>
      <c r="P148">
        <f>IF($G148="David Baverstock e Sandra Alves", 1, 0)</f>
        <v>0</v>
      </c>
      <c r="Q148">
        <f>IF($G148="David Baverstock e Luís Patrão", 1, 0)</f>
        <v>0</v>
      </c>
      <c r="R148">
        <v>1</v>
      </c>
      <c r="S148">
        <f>IF($A148="Regional Alentejo", 1, 0)</f>
        <v>0</v>
      </c>
      <c r="T148">
        <f>IF($A148="DOC Douro", 1, 0)</f>
        <v>0</v>
      </c>
      <c r="U148">
        <v>2009</v>
      </c>
      <c r="V148" t="s">
        <v>238</v>
      </c>
      <c r="W148">
        <f>IF($A148="DOC Alentejo", 1, 0)</f>
        <v>1</v>
      </c>
      <c r="X148">
        <v>0</v>
      </c>
      <c r="Y148">
        <v>12.5</v>
      </c>
      <c r="Z148">
        <f>IF(C148="Esporão S.A.", 1, 0)</f>
        <v>0</v>
      </c>
      <c r="AA148">
        <f>IF($C148="José Maria da Fonseca Vinhos, S.A.", 1, 0)</f>
        <v>0</v>
      </c>
      <c r="AB148">
        <f>IF($C148="João Portugal Ramos - Vinhos, SA", 1, 0)</f>
        <v>1</v>
      </c>
      <c r="AC148">
        <v>6.7275</v>
      </c>
      <c r="AD148">
        <v>15.5</v>
      </c>
      <c r="AE148">
        <f>LN(AD148)</f>
        <v>2.7408400239252009</v>
      </c>
    </row>
    <row r="149" spans="1:31" x14ac:dyDescent="0.2">
      <c r="A149" t="s">
        <v>25</v>
      </c>
      <c r="B149" t="s">
        <v>28</v>
      </c>
      <c r="C149" t="s">
        <v>50</v>
      </c>
      <c r="D149">
        <v>4</v>
      </c>
      <c r="E149">
        <v>7.5</v>
      </c>
      <c r="F149">
        <v>5.75</v>
      </c>
      <c r="G149" t="s">
        <v>51</v>
      </c>
      <c r="H149" t="s">
        <v>239</v>
      </c>
      <c r="I149">
        <f>IF($A149="Espanha", 1, 0)</f>
        <v>0</v>
      </c>
      <c r="J149">
        <f>IF($A149="Regional Península de Setúbal", 1, 0)</f>
        <v>0</v>
      </c>
      <c r="K149">
        <v>0</v>
      </c>
      <c r="L149">
        <f>IF($C149="Ramos Pinto", 1, 0)</f>
        <v>0</v>
      </c>
      <c r="M149">
        <f>IF($G149="Domingos Soares Franco", 1, 0)</f>
        <v>0</v>
      </c>
      <c r="N149">
        <f>IF($G149="João Portugal Ramos", 1, 0)</f>
        <v>1</v>
      </c>
      <c r="O149">
        <f>IF($G149="João Nicolau de Almeida", 1, 0)</f>
        <v>0</v>
      </c>
      <c r="P149">
        <f>IF($G149="David Baverstock e Sandra Alves", 1, 0)</f>
        <v>0</v>
      </c>
      <c r="Q149">
        <f>IF($G149="David Baverstock e Luís Patrão", 1, 0)</f>
        <v>0</v>
      </c>
      <c r="R149">
        <v>1</v>
      </c>
      <c r="S149">
        <f>IF($A149="Regional Alentejo", 1, 0)</f>
        <v>0</v>
      </c>
      <c r="T149">
        <f>IF($A149="DOC Douro", 1, 0)</f>
        <v>0</v>
      </c>
      <c r="U149">
        <v>2011</v>
      </c>
      <c r="V149" t="s">
        <v>192</v>
      </c>
      <c r="W149">
        <f>IF($A149="DOC Alentejo", 1, 0)</f>
        <v>1</v>
      </c>
      <c r="X149">
        <v>0</v>
      </c>
      <c r="Y149">
        <v>12.5</v>
      </c>
      <c r="Z149">
        <f>IF(C149="Esporão S.A.", 1, 0)</f>
        <v>0</v>
      </c>
      <c r="AA149">
        <f>IF($C149="José Maria da Fonseca Vinhos, S.A.", 1, 0)</f>
        <v>0</v>
      </c>
      <c r="AB149">
        <f>IF($C149="João Portugal Ramos - Vinhos, SA", 1, 0)</f>
        <v>1</v>
      </c>
      <c r="AC149">
        <v>6.7275</v>
      </c>
      <c r="AD149">
        <v>15.5</v>
      </c>
      <c r="AE149">
        <f>LN(AD149)</f>
        <v>2.7408400239252009</v>
      </c>
    </row>
    <row r="150" spans="1:31" x14ac:dyDescent="0.2">
      <c r="A150" t="s">
        <v>25</v>
      </c>
      <c r="B150" t="s">
        <v>28</v>
      </c>
      <c r="C150" t="s">
        <v>50</v>
      </c>
      <c r="D150">
        <v>4</v>
      </c>
      <c r="E150">
        <v>7.5</v>
      </c>
      <c r="F150">
        <v>5.75</v>
      </c>
      <c r="G150" t="s">
        <v>51</v>
      </c>
      <c r="H150" t="s">
        <v>239</v>
      </c>
      <c r="I150">
        <f>IF($A150="Espanha", 1, 0)</f>
        <v>0</v>
      </c>
      <c r="J150">
        <f>IF($A150="Regional Península de Setúbal", 1, 0)</f>
        <v>0</v>
      </c>
      <c r="K150">
        <v>0</v>
      </c>
      <c r="L150">
        <f>IF($C150="Ramos Pinto", 1, 0)</f>
        <v>0</v>
      </c>
      <c r="M150">
        <f>IF($G150="Domingos Soares Franco", 1, 0)</f>
        <v>0</v>
      </c>
      <c r="N150">
        <f>IF($G150="João Portugal Ramos", 1, 0)</f>
        <v>1</v>
      </c>
      <c r="O150">
        <f>IF($G150="João Nicolau de Almeida", 1, 0)</f>
        <v>0</v>
      </c>
      <c r="P150">
        <f>IF($G150="David Baverstock e Sandra Alves", 1, 0)</f>
        <v>0</v>
      </c>
      <c r="Q150">
        <f>IF($G150="David Baverstock e Luís Patrão", 1, 0)</f>
        <v>0</v>
      </c>
      <c r="R150">
        <v>1</v>
      </c>
      <c r="S150">
        <f>IF($A150="Regional Alentejo", 1, 0)</f>
        <v>0</v>
      </c>
      <c r="T150">
        <f>IF($A150="DOC Douro", 1, 0)</f>
        <v>0</v>
      </c>
      <c r="U150">
        <v>2012</v>
      </c>
      <c r="V150" t="s">
        <v>240</v>
      </c>
      <c r="W150">
        <f>IF($A150="DOC Alentejo", 1, 0)</f>
        <v>1</v>
      </c>
      <c r="X150">
        <v>0</v>
      </c>
      <c r="Y150">
        <v>12.5</v>
      </c>
      <c r="Z150">
        <f>IF(C150="Esporão S.A.", 1, 0)</f>
        <v>0</v>
      </c>
      <c r="AA150">
        <f>IF($C150="José Maria da Fonseca Vinhos, S.A.", 1, 0)</f>
        <v>0</v>
      </c>
      <c r="AB150">
        <f>IF($C150="João Portugal Ramos - Vinhos, SA", 1, 0)</f>
        <v>1</v>
      </c>
      <c r="AC150">
        <v>6.7275</v>
      </c>
      <c r="AD150">
        <v>15.5</v>
      </c>
      <c r="AE150">
        <f>LN(AD150)</f>
        <v>2.7408400239252009</v>
      </c>
    </row>
    <row r="151" spans="1:31" x14ac:dyDescent="0.2">
      <c r="A151" t="s">
        <v>25</v>
      </c>
      <c r="B151" t="s">
        <v>28</v>
      </c>
      <c r="C151" t="s">
        <v>50</v>
      </c>
      <c r="D151">
        <v>4</v>
      </c>
      <c r="E151">
        <v>7.5</v>
      </c>
      <c r="F151">
        <v>5.75</v>
      </c>
      <c r="G151" t="s">
        <v>51</v>
      </c>
      <c r="H151" t="s">
        <v>242</v>
      </c>
      <c r="I151">
        <f>IF($A151="Espanha", 1, 0)</f>
        <v>0</v>
      </c>
      <c r="J151">
        <f>IF($A151="Regional Península de Setúbal", 1, 0)</f>
        <v>0</v>
      </c>
      <c r="K151">
        <v>0</v>
      </c>
      <c r="L151">
        <f>IF($C151="Ramos Pinto", 1, 0)</f>
        <v>0</v>
      </c>
      <c r="M151">
        <f>IF($G151="Domingos Soares Franco", 1, 0)</f>
        <v>0</v>
      </c>
      <c r="N151">
        <f>IF($G151="João Portugal Ramos", 1, 0)</f>
        <v>1</v>
      </c>
      <c r="O151">
        <f>IF($G151="João Nicolau de Almeida", 1, 0)</f>
        <v>0</v>
      </c>
      <c r="P151">
        <f>IF($G151="David Baverstock e Sandra Alves", 1, 0)</f>
        <v>0</v>
      </c>
      <c r="Q151">
        <f>IF($G151="David Baverstock e Luís Patrão", 1, 0)</f>
        <v>0</v>
      </c>
      <c r="R151">
        <v>1</v>
      </c>
      <c r="S151">
        <f>IF($A151="Regional Alentejo", 1, 0)</f>
        <v>0</v>
      </c>
      <c r="T151">
        <f>IF($A151="DOC Douro", 1, 0)</f>
        <v>0</v>
      </c>
      <c r="U151">
        <v>2014</v>
      </c>
      <c r="V151" t="s">
        <v>241</v>
      </c>
      <c r="W151">
        <f>IF($A151="DOC Alentejo", 1, 0)</f>
        <v>1</v>
      </c>
      <c r="X151">
        <v>0</v>
      </c>
      <c r="Y151">
        <v>12.5</v>
      </c>
      <c r="Z151">
        <f>IF(C151="Esporão S.A.", 1, 0)</f>
        <v>0</v>
      </c>
      <c r="AA151">
        <f>IF($C151="José Maria da Fonseca Vinhos, S.A.", 1, 0)</f>
        <v>0</v>
      </c>
      <c r="AB151">
        <f>IF($C151="João Portugal Ramos - Vinhos, SA", 1, 0)</f>
        <v>1</v>
      </c>
      <c r="AC151">
        <v>6.7275</v>
      </c>
      <c r="AD151">
        <v>15.5</v>
      </c>
      <c r="AE151">
        <f>LN(AD151)</f>
        <v>2.7408400239252009</v>
      </c>
    </row>
    <row r="152" spans="1:31" x14ac:dyDescent="0.2">
      <c r="A152" t="s">
        <v>25</v>
      </c>
      <c r="B152" t="s">
        <v>28</v>
      </c>
      <c r="C152" t="s">
        <v>50</v>
      </c>
      <c r="D152">
        <v>4</v>
      </c>
      <c r="E152">
        <v>7.5</v>
      </c>
      <c r="F152">
        <v>5.75</v>
      </c>
      <c r="G152" t="s">
        <v>51</v>
      </c>
      <c r="H152" t="s">
        <v>242</v>
      </c>
      <c r="I152">
        <f>IF($A152="Espanha", 1, 0)</f>
        <v>0</v>
      </c>
      <c r="J152">
        <f>IF($A152="Regional Península de Setúbal", 1, 0)</f>
        <v>0</v>
      </c>
      <c r="K152">
        <v>0</v>
      </c>
      <c r="L152">
        <f>IF($C152="Ramos Pinto", 1, 0)</f>
        <v>0</v>
      </c>
      <c r="M152">
        <f>IF($G152="Domingos Soares Franco", 1, 0)</f>
        <v>0</v>
      </c>
      <c r="N152">
        <f>IF($G152="João Portugal Ramos", 1, 0)</f>
        <v>1</v>
      </c>
      <c r="O152">
        <f>IF($G152="João Nicolau de Almeida", 1, 0)</f>
        <v>0</v>
      </c>
      <c r="P152">
        <f>IF($G152="David Baverstock e Sandra Alves", 1, 0)</f>
        <v>0</v>
      </c>
      <c r="Q152">
        <f>IF($G152="David Baverstock e Luís Patrão", 1, 0)</f>
        <v>0</v>
      </c>
      <c r="R152">
        <v>1</v>
      </c>
      <c r="S152">
        <f>IF($A152="Regional Alentejo", 1, 0)</f>
        <v>0</v>
      </c>
      <c r="T152">
        <f>IF($A152="DOC Douro", 1, 0)</f>
        <v>0</v>
      </c>
      <c r="U152">
        <v>2015</v>
      </c>
      <c r="V152" t="s">
        <v>243</v>
      </c>
      <c r="W152">
        <f>IF($A152="DOC Alentejo", 1, 0)</f>
        <v>1</v>
      </c>
      <c r="X152">
        <v>0</v>
      </c>
      <c r="Y152">
        <v>12.5</v>
      </c>
      <c r="Z152">
        <f>IF(C152="Esporão S.A.", 1, 0)</f>
        <v>0</v>
      </c>
      <c r="AA152">
        <f>IF($C152="José Maria da Fonseca Vinhos, S.A.", 1, 0)</f>
        <v>0</v>
      </c>
      <c r="AB152">
        <f>IF($C152="João Portugal Ramos - Vinhos, SA", 1, 0)</f>
        <v>1</v>
      </c>
      <c r="AC152">
        <v>6.7275</v>
      </c>
      <c r="AD152">
        <v>15.5</v>
      </c>
      <c r="AE152">
        <f>LN(AD152)</f>
        <v>2.7408400239252009</v>
      </c>
    </row>
    <row r="153" spans="1:31" x14ac:dyDescent="0.2">
      <c r="A153" t="s">
        <v>25</v>
      </c>
      <c r="B153" t="s">
        <v>28</v>
      </c>
      <c r="C153" t="s">
        <v>50</v>
      </c>
      <c r="D153">
        <v>4</v>
      </c>
      <c r="E153">
        <v>7.5</v>
      </c>
      <c r="F153">
        <v>5.75</v>
      </c>
      <c r="G153" t="s">
        <v>51</v>
      </c>
      <c r="H153" t="s">
        <v>242</v>
      </c>
      <c r="I153">
        <f>IF($A153="Espanha", 1, 0)</f>
        <v>0</v>
      </c>
      <c r="J153">
        <f>IF($A153="Regional Península de Setúbal", 1, 0)</f>
        <v>0</v>
      </c>
      <c r="K153">
        <v>0</v>
      </c>
      <c r="L153">
        <f>IF($C153="Ramos Pinto", 1, 0)</f>
        <v>0</v>
      </c>
      <c r="M153">
        <f>IF($G153="Domingos Soares Franco", 1, 0)</f>
        <v>0</v>
      </c>
      <c r="N153">
        <f>IF($G153="João Portugal Ramos", 1, 0)</f>
        <v>1</v>
      </c>
      <c r="O153">
        <f>IF($G153="João Nicolau de Almeida", 1, 0)</f>
        <v>0</v>
      </c>
      <c r="P153">
        <f>IF($G153="David Baverstock e Sandra Alves", 1, 0)</f>
        <v>0</v>
      </c>
      <c r="Q153">
        <f>IF($G153="David Baverstock e Luís Patrão", 1, 0)</f>
        <v>0</v>
      </c>
      <c r="R153">
        <v>1</v>
      </c>
      <c r="S153">
        <f>IF($A153="Regional Alentejo", 1, 0)</f>
        <v>0</v>
      </c>
      <c r="T153">
        <f>IF($A153="DOC Douro", 1, 0)</f>
        <v>0</v>
      </c>
      <c r="U153">
        <v>2016</v>
      </c>
      <c r="V153" t="s">
        <v>244</v>
      </c>
      <c r="W153">
        <f>IF($A153="DOC Alentejo", 1, 0)</f>
        <v>1</v>
      </c>
      <c r="X153">
        <v>0</v>
      </c>
      <c r="Y153">
        <v>12.5</v>
      </c>
      <c r="Z153">
        <f>IF(C153="Esporão S.A.", 1, 0)</f>
        <v>0</v>
      </c>
      <c r="AA153">
        <f>IF($C153="José Maria da Fonseca Vinhos, S.A.", 1, 0)</f>
        <v>0</v>
      </c>
      <c r="AB153">
        <f>IF($C153="João Portugal Ramos - Vinhos, SA", 1, 0)</f>
        <v>1</v>
      </c>
      <c r="AC153">
        <v>6.7275</v>
      </c>
      <c r="AD153">
        <v>15.5</v>
      </c>
      <c r="AE153">
        <f>LN(AD153)</f>
        <v>2.7408400239252009</v>
      </c>
    </row>
    <row r="154" spans="1:31" x14ac:dyDescent="0.2">
      <c r="A154" t="s">
        <v>25</v>
      </c>
      <c r="B154" t="s">
        <v>28</v>
      </c>
      <c r="C154" t="s">
        <v>50</v>
      </c>
      <c r="D154">
        <v>4</v>
      </c>
      <c r="E154">
        <v>7.5</v>
      </c>
      <c r="F154">
        <v>5.75</v>
      </c>
      <c r="G154" t="s">
        <v>51</v>
      </c>
      <c r="H154" t="s">
        <v>242</v>
      </c>
      <c r="I154">
        <f>IF($A154="Espanha", 1, 0)</f>
        <v>0</v>
      </c>
      <c r="J154">
        <f>IF($A154="Regional Península de Setúbal", 1, 0)</f>
        <v>0</v>
      </c>
      <c r="K154">
        <v>0</v>
      </c>
      <c r="L154">
        <f>IF($C154="Ramos Pinto", 1, 0)</f>
        <v>0</v>
      </c>
      <c r="M154">
        <f>IF($G154="Domingos Soares Franco", 1, 0)</f>
        <v>0</v>
      </c>
      <c r="N154">
        <f>IF($G154="João Portugal Ramos", 1, 0)</f>
        <v>1</v>
      </c>
      <c r="O154">
        <f>IF($G154="João Nicolau de Almeida", 1, 0)</f>
        <v>0</v>
      </c>
      <c r="P154">
        <f>IF($G154="David Baverstock e Sandra Alves", 1, 0)</f>
        <v>0</v>
      </c>
      <c r="Q154">
        <f>IF($G154="David Baverstock e Luís Patrão", 1, 0)</f>
        <v>0</v>
      </c>
      <c r="R154">
        <v>1</v>
      </c>
      <c r="S154">
        <f>IF($A154="Regional Alentejo", 1, 0)</f>
        <v>0</v>
      </c>
      <c r="T154">
        <f>IF($A154="DOC Douro", 1, 0)</f>
        <v>0</v>
      </c>
      <c r="U154">
        <v>2017</v>
      </c>
      <c r="V154" t="s">
        <v>245</v>
      </c>
      <c r="W154">
        <f>IF($A154="DOC Alentejo", 1, 0)</f>
        <v>1</v>
      </c>
      <c r="X154">
        <v>0</v>
      </c>
      <c r="Y154">
        <v>12.5</v>
      </c>
      <c r="Z154">
        <f>IF(C154="Esporão S.A.", 1, 0)</f>
        <v>0</v>
      </c>
      <c r="AA154">
        <f>IF($C154="José Maria da Fonseca Vinhos, S.A.", 1, 0)</f>
        <v>0</v>
      </c>
      <c r="AB154">
        <f>IF($C154="João Portugal Ramos - Vinhos, SA", 1, 0)</f>
        <v>1</v>
      </c>
      <c r="AC154">
        <v>6.7275</v>
      </c>
      <c r="AD154">
        <v>15.5</v>
      </c>
      <c r="AE154">
        <f>LN(AD154)</f>
        <v>2.7408400239252009</v>
      </c>
    </row>
    <row r="155" spans="1:31" x14ac:dyDescent="0.2">
      <c r="A155" t="s">
        <v>25</v>
      </c>
      <c r="B155" t="s">
        <v>16</v>
      </c>
      <c r="C155" t="s">
        <v>50</v>
      </c>
      <c r="D155">
        <v>4</v>
      </c>
      <c r="E155">
        <v>7.5</v>
      </c>
      <c r="F155">
        <v>5.75</v>
      </c>
      <c r="G155" t="s">
        <v>51</v>
      </c>
      <c r="H155" t="s">
        <v>247</v>
      </c>
      <c r="I155">
        <f>IF($A155="Espanha", 1, 0)</f>
        <v>0</v>
      </c>
      <c r="J155">
        <f>IF($A155="Regional Península de Setúbal", 1, 0)</f>
        <v>0</v>
      </c>
      <c r="K155">
        <v>0</v>
      </c>
      <c r="L155">
        <f>IF($C155="Ramos Pinto", 1, 0)</f>
        <v>0</v>
      </c>
      <c r="M155">
        <f>IF($G155="Domingos Soares Franco", 1, 0)</f>
        <v>0</v>
      </c>
      <c r="N155">
        <f>IF($G155="João Portugal Ramos", 1, 0)</f>
        <v>1</v>
      </c>
      <c r="O155">
        <f>IF($G155="João Nicolau de Almeida", 1, 0)</f>
        <v>0</v>
      </c>
      <c r="P155">
        <f>IF($G155="David Baverstock e Sandra Alves", 1, 0)</f>
        <v>0</v>
      </c>
      <c r="Q155">
        <f>IF($G155="David Baverstock e Luís Patrão", 1, 0)</f>
        <v>0</v>
      </c>
      <c r="R155">
        <v>0</v>
      </c>
      <c r="S155">
        <f>IF($A155="Regional Alentejo", 1, 0)</f>
        <v>0</v>
      </c>
      <c r="T155">
        <f>IF($A155="DOC Douro", 1, 0)</f>
        <v>0</v>
      </c>
      <c r="U155">
        <v>2017</v>
      </c>
      <c r="V155" t="s">
        <v>246</v>
      </c>
      <c r="W155">
        <f>IF($A155="DOC Alentejo", 1, 0)</f>
        <v>1</v>
      </c>
      <c r="X155">
        <v>1</v>
      </c>
      <c r="Y155">
        <v>14</v>
      </c>
      <c r="Z155">
        <f>IF(C155="Esporão S.A.", 1, 0)</f>
        <v>0</v>
      </c>
      <c r="AA155">
        <f>IF($C155="José Maria da Fonseca Vinhos, S.A.", 1, 0)</f>
        <v>0</v>
      </c>
      <c r="AB155">
        <f>IF($C155="João Portugal Ramos - Vinhos, SA", 1, 0)</f>
        <v>1</v>
      </c>
      <c r="AC155">
        <v>6.7275</v>
      </c>
      <c r="AD155">
        <v>15.5</v>
      </c>
      <c r="AE155">
        <f>LN(AD155)</f>
        <v>2.7408400239252009</v>
      </c>
    </row>
    <row r="156" spans="1:31" x14ac:dyDescent="0.2">
      <c r="A156" t="s">
        <v>43</v>
      </c>
      <c r="B156" t="s">
        <v>28</v>
      </c>
      <c r="C156" t="s">
        <v>45</v>
      </c>
      <c r="D156">
        <v>2</v>
      </c>
      <c r="E156">
        <v>4</v>
      </c>
      <c r="F156">
        <v>3</v>
      </c>
      <c r="G156" t="s">
        <v>46</v>
      </c>
      <c r="H156" t="s">
        <v>250</v>
      </c>
      <c r="I156">
        <f>IF($A156="Espanha", 1, 0)</f>
        <v>0</v>
      </c>
      <c r="J156">
        <f>IF($A156="Regional Península de Setúbal", 1, 0)</f>
        <v>1</v>
      </c>
      <c r="K156">
        <v>0</v>
      </c>
      <c r="L156">
        <f>IF($C156="Ramos Pinto", 1, 0)</f>
        <v>0</v>
      </c>
      <c r="M156">
        <f>IF($G156="Domingos Soares Franco", 1, 0)</f>
        <v>1</v>
      </c>
      <c r="N156">
        <f>IF($G156="João Portugal Ramos", 1, 0)</f>
        <v>0</v>
      </c>
      <c r="O156">
        <f>IF($G156="João Nicolau de Almeida", 1, 0)</f>
        <v>0</v>
      </c>
      <c r="P156">
        <f>IF($G156="David Baverstock e Sandra Alves", 1, 0)</f>
        <v>0</v>
      </c>
      <c r="Q156">
        <f>IF($G156="David Baverstock e Luís Patrão", 1, 0)</f>
        <v>0</v>
      </c>
      <c r="R156">
        <v>1</v>
      </c>
      <c r="S156">
        <f>IF($A156="Regional Alentejo", 1, 0)</f>
        <v>0</v>
      </c>
      <c r="T156">
        <f>IF($A156="DOC Douro", 1, 0)</f>
        <v>0</v>
      </c>
      <c r="U156">
        <v>2014</v>
      </c>
      <c r="V156" t="s">
        <v>249</v>
      </c>
      <c r="W156">
        <f>IF($A156="DOC Alentejo", 1, 0)</f>
        <v>0</v>
      </c>
      <c r="X156">
        <v>0</v>
      </c>
      <c r="Y156">
        <v>12</v>
      </c>
      <c r="Z156">
        <f>IF(C156="Esporão S.A.", 1, 0)</f>
        <v>0</v>
      </c>
      <c r="AA156">
        <f>IF($C156="José Maria da Fonseca Vinhos, S.A.", 1, 0)</f>
        <v>1</v>
      </c>
      <c r="AB156">
        <f>IF($C156="João Portugal Ramos - Vinhos, SA", 1, 0)</f>
        <v>0</v>
      </c>
      <c r="AC156">
        <v>3.51</v>
      </c>
      <c r="AD156">
        <v>15</v>
      </c>
      <c r="AE156">
        <f>LN(AD156)</f>
        <v>2.7080502011022101</v>
      </c>
    </row>
    <row r="157" spans="1:31" x14ac:dyDescent="0.2">
      <c r="A157" t="s">
        <v>43</v>
      </c>
      <c r="B157" t="s">
        <v>28</v>
      </c>
      <c r="C157" t="s">
        <v>45</v>
      </c>
      <c r="D157">
        <v>2</v>
      </c>
      <c r="E157">
        <v>4</v>
      </c>
      <c r="F157">
        <v>3</v>
      </c>
      <c r="G157" t="s">
        <v>46</v>
      </c>
      <c r="H157" t="s">
        <v>250</v>
      </c>
      <c r="I157">
        <f>IF($A157="Espanha", 1, 0)</f>
        <v>0</v>
      </c>
      <c r="J157">
        <f>IF($A157="Regional Península de Setúbal", 1, 0)</f>
        <v>1</v>
      </c>
      <c r="K157">
        <v>0</v>
      </c>
      <c r="L157">
        <f>IF($C157="Ramos Pinto", 1, 0)</f>
        <v>0</v>
      </c>
      <c r="M157">
        <f>IF($G157="Domingos Soares Franco", 1, 0)</f>
        <v>1</v>
      </c>
      <c r="N157">
        <f>IF($G157="João Portugal Ramos", 1, 0)</f>
        <v>0</v>
      </c>
      <c r="O157">
        <f>IF($G157="João Nicolau de Almeida", 1, 0)</f>
        <v>0</v>
      </c>
      <c r="P157">
        <f>IF($G157="David Baverstock e Sandra Alves", 1, 0)</f>
        <v>0</v>
      </c>
      <c r="Q157">
        <f>IF($G157="David Baverstock e Luís Patrão", 1, 0)</f>
        <v>0</v>
      </c>
      <c r="R157">
        <v>1</v>
      </c>
      <c r="S157">
        <f>IF($A157="Regional Alentejo", 1, 0)</f>
        <v>0</v>
      </c>
      <c r="T157">
        <f>IF($A157="DOC Douro", 1, 0)</f>
        <v>0</v>
      </c>
      <c r="U157">
        <v>2015</v>
      </c>
      <c r="V157" t="s">
        <v>251</v>
      </c>
      <c r="W157">
        <f>IF($A157="DOC Alentejo", 1, 0)</f>
        <v>0</v>
      </c>
      <c r="X157">
        <v>0</v>
      </c>
      <c r="Y157">
        <v>12</v>
      </c>
      <c r="Z157">
        <f>IF(C157="Esporão S.A.", 1, 0)</f>
        <v>0</v>
      </c>
      <c r="AA157">
        <f>IF($C157="José Maria da Fonseca Vinhos, S.A.", 1, 0)</f>
        <v>1</v>
      </c>
      <c r="AB157">
        <f>IF($C157="João Portugal Ramos - Vinhos, SA", 1, 0)</f>
        <v>0</v>
      </c>
      <c r="AC157">
        <v>3.51</v>
      </c>
      <c r="AD157">
        <v>15</v>
      </c>
      <c r="AE157">
        <f>LN(AD157)</f>
        <v>2.7080502011022101</v>
      </c>
    </row>
    <row r="158" spans="1:31" x14ac:dyDescent="0.2">
      <c r="A158" t="s">
        <v>19</v>
      </c>
      <c r="B158" t="s">
        <v>104</v>
      </c>
      <c r="C158" t="s">
        <v>36</v>
      </c>
      <c r="D158">
        <v>4</v>
      </c>
      <c r="E158">
        <v>7.5</v>
      </c>
      <c r="F158">
        <v>5.75</v>
      </c>
      <c r="G158" t="s">
        <v>75</v>
      </c>
      <c r="H158" t="s">
        <v>253</v>
      </c>
      <c r="I158">
        <f>IF($A158="Espanha", 1, 0)</f>
        <v>0</v>
      </c>
      <c r="J158">
        <f>IF($A158="Regional Península de Setúbal", 1, 0)</f>
        <v>0</v>
      </c>
      <c r="K158">
        <v>1</v>
      </c>
      <c r="L158">
        <f>IF($C158="Ramos Pinto", 1, 0)</f>
        <v>0</v>
      </c>
      <c r="M158">
        <f>IF($G158="Domingos Soares Franco", 1, 0)</f>
        <v>0</v>
      </c>
      <c r="N158">
        <f>IF($G158="João Portugal Ramos", 1, 0)</f>
        <v>0</v>
      </c>
      <c r="O158">
        <f>IF($G158="João Nicolau de Almeida", 1, 0)</f>
        <v>0</v>
      </c>
      <c r="P158">
        <f>IF($G158="David Baverstock e Sandra Alves", 1, 0)</f>
        <v>1</v>
      </c>
      <c r="Q158">
        <f>IF($G158="David Baverstock e Luís Patrão", 1, 0)</f>
        <v>0</v>
      </c>
      <c r="R158">
        <v>0</v>
      </c>
      <c r="S158">
        <f>IF($A158="Regional Alentejo", 1, 0)</f>
        <v>1</v>
      </c>
      <c r="T158">
        <f>IF($A158="DOC Douro", 1, 0)</f>
        <v>0</v>
      </c>
      <c r="U158">
        <v>2015</v>
      </c>
      <c r="V158" t="s">
        <v>252</v>
      </c>
      <c r="W158">
        <f>IF($A158="DOC Alentejo", 1, 0)</f>
        <v>0</v>
      </c>
      <c r="X158">
        <v>0</v>
      </c>
      <c r="Y158">
        <v>13.5</v>
      </c>
      <c r="Z158">
        <f>IF(C158="Esporão S.A.", 1, 0)</f>
        <v>1</v>
      </c>
      <c r="AA158">
        <f>IF($C158="José Maria da Fonseca Vinhos, S.A.", 1, 0)</f>
        <v>0</v>
      </c>
      <c r="AB158">
        <f>IF($C158="João Portugal Ramos - Vinhos, SA", 1, 0)</f>
        <v>0</v>
      </c>
      <c r="AC158">
        <v>6.7275</v>
      </c>
      <c r="AD158">
        <v>15</v>
      </c>
      <c r="AE158">
        <f>LN(AD158)</f>
        <v>2.7080502011022101</v>
      </c>
    </row>
    <row r="159" spans="1:31" x14ac:dyDescent="0.2">
      <c r="A159" t="s">
        <v>19</v>
      </c>
      <c r="B159" t="s">
        <v>28</v>
      </c>
      <c r="C159" t="s">
        <v>36</v>
      </c>
      <c r="D159">
        <v>4</v>
      </c>
      <c r="E159">
        <v>7.5</v>
      </c>
      <c r="F159">
        <v>5.75</v>
      </c>
      <c r="G159" t="s">
        <v>75</v>
      </c>
      <c r="H159" t="s">
        <v>107</v>
      </c>
      <c r="I159">
        <f>IF($A159="Espanha", 1, 0)</f>
        <v>0</v>
      </c>
      <c r="J159">
        <f>IF($A159="Regional Península de Setúbal", 1, 0)</f>
        <v>0</v>
      </c>
      <c r="K159">
        <v>0</v>
      </c>
      <c r="L159">
        <f>IF($C159="Ramos Pinto", 1, 0)</f>
        <v>0</v>
      </c>
      <c r="M159">
        <f>IF($G159="Domingos Soares Franco", 1, 0)</f>
        <v>0</v>
      </c>
      <c r="N159">
        <f>IF($G159="João Portugal Ramos", 1, 0)</f>
        <v>0</v>
      </c>
      <c r="O159">
        <f>IF($G159="João Nicolau de Almeida", 1, 0)</f>
        <v>0</v>
      </c>
      <c r="P159">
        <f>IF($G159="David Baverstock e Sandra Alves", 1, 0)</f>
        <v>1</v>
      </c>
      <c r="Q159">
        <f>IF($G159="David Baverstock e Luís Patrão", 1, 0)</f>
        <v>0</v>
      </c>
      <c r="R159">
        <v>1</v>
      </c>
      <c r="S159">
        <f>IF($A159="Regional Alentejo", 1, 0)</f>
        <v>1</v>
      </c>
      <c r="T159">
        <f>IF($A159="DOC Douro", 1, 0)</f>
        <v>0</v>
      </c>
      <c r="U159">
        <v>2015</v>
      </c>
      <c r="V159" t="s">
        <v>252</v>
      </c>
      <c r="W159">
        <f>IF($A159="DOC Alentejo", 1, 0)</f>
        <v>0</v>
      </c>
      <c r="X159">
        <v>0</v>
      </c>
      <c r="Y159">
        <v>13.5</v>
      </c>
      <c r="Z159">
        <f>IF(C159="Esporão S.A.", 1, 0)</f>
        <v>1</v>
      </c>
      <c r="AA159">
        <f>IF($C159="José Maria da Fonseca Vinhos, S.A.", 1, 0)</f>
        <v>0</v>
      </c>
      <c r="AB159">
        <f>IF($C159="João Portugal Ramos - Vinhos, SA", 1, 0)</f>
        <v>0</v>
      </c>
      <c r="AC159">
        <v>6.7275</v>
      </c>
      <c r="AD159">
        <v>15</v>
      </c>
      <c r="AE159">
        <f>LN(AD159)</f>
        <v>2.7080502011022101</v>
      </c>
    </row>
    <row r="160" spans="1:31" x14ac:dyDescent="0.2">
      <c r="A160" t="s">
        <v>43</v>
      </c>
      <c r="B160" t="s">
        <v>104</v>
      </c>
      <c r="C160" t="s">
        <v>45</v>
      </c>
      <c r="D160">
        <v>10</v>
      </c>
      <c r="E160">
        <v>12.5</v>
      </c>
      <c r="F160">
        <v>11.25</v>
      </c>
      <c r="G160" t="s">
        <v>46</v>
      </c>
      <c r="H160" t="s">
        <v>204</v>
      </c>
      <c r="I160">
        <f>IF($A160="Espanha", 1, 0)</f>
        <v>0</v>
      </c>
      <c r="J160">
        <f>IF($A160="Regional Península de Setúbal", 1, 0)</f>
        <v>1</v>
      </c>
      <c r="K160">
        <v>1</v>
      </c>
      <c r="L160">
        <f>IF($C160="Ramos Pinto", 1, 0)</f>
        <v>0</v>
      </c>
      <c r="M160">
        <f>IF($G160="Domingos Soares Franco", 1, 0)</f>
        <v>1</v>
      </c>
      <c r="N160">
        <f>IF($G160="João Portugal Ramos", 1, 0)</f>
        <v>0</v>
      </c>
      <c r="O160">
        <f>IF($G160="João Nicolau de Almeida", 1, 0)</f>
        <v>0</v>
      </c>
      <c r="P160">
        <f>IF($G160="David Baverstock e Sandra Alves", 1, 0)</f>
        <v>0</v>
      </c>
      <c r="Q160">
        <f>IF($G160="David Baverstock e Luís Patrão", 1, 0)</f>
        <v>0</v>
      </c>
      <c r="R160">
        <v>0</v>
      </c>
      <c r="S160">
        <f>IF($A160="Regional Alentejo", 1, 0)</f>
        <v>0</v>
      </c>
      <c r="T160">
        <f>IF($A160="DOC Douro", 1, 0)</f>
        <v>0</v>
      </c>
      <c r="U160">
        <v>2013</v>
      </c>
      <c r="V160" t="s">
        <v>254</v>
      </c>
      <c r="W160">
        <f>IF($A160="DOC Alentejo", 1, 0)</f>
        <v>0</v>
      </c>
      <c r="X160">
        <v>0</v>
      </c>
      <c r="Y160">
        <v>12.5</v>
      </c>
      <c r="Z160">
        <f>IF(C160="Esporão S.A.", 1, 0)</f>
        <v>0</v>
      </c>
      <c r="AA160">
        <f>IF($C160="José Maria da Fonseca Vinhos, S.A.", 1, 0)</f>
        <v>1</v>
      </c>
      <c r="AB160">
        <f>IF($C160="João Portugal Ramos - Vinhos, SA", 1, 0)</f>
        <v>0</v>
      </c>
      <c r="AC160">
        <v>13.1625</v>
      </c>
      <c r="AD160">
        <v>15</v>
      </c>
      <c r="AE160">
        <f>LN(AD160)</f>
        <v>2.7080502011022101</v>
      </c>
    </row>
    <row r="161" spans="1:31" x14ac:dyDescent="0.2">
      <c r="A161" t="s">
        <v>19</v>
      </c>
      <c r="B161" t="s">
        <v>28</v>
      </c>
      <c r="C161" t="s">
        <v>50</v>
      </c>
      <c r="D161">
        <v>7.5</v>
      </c>
      <c r="E161">
        <v>10</v>
      </c>
      <c r="F161">
        <v>8.75</v>
      </c>
      <c r="G161" t="s">
        <v>51</v>
      </c>
      <c r="H161" t="s">
        <v>109</v>
      </c>
      <c r="I161">
        <f>IF($A161="Espanha", 1, 0)</f>
        <v>0</v>
      </c>
      <c r="J161">
        <f>IF($A161="Regional Península de Setúbal", 1, 0)</f>
        <v>0</v>
      </c>
      <c r="K161">
        <v>0</v>
      </c>
      <c r="L161">
        <f>IF($C161="Ramos Pinto", 1, 0)</f>
        <v>0</v>
      </c>
      <c r="M161">
        <f>IF($G161="Domingos Soares Franco", 1, 0)</f>
        <v>0</v>
      </c>
      <c r="N161">
        <f>IF($G161="João Portugal Ramos", 1, 0)</f>
        <v>1</v>
      </c>
      <c r="O161">
        <f>IF($G161="João Nicolau de Almeida", 1, 0)</f>
        <v>0</v>
      </c>
      <c r="P161">
        <f>IF($G161="David Baverstock e Sandra Alves", 1, 0)</f>
        <v>0</v>
      </c>
      <c r="Q161">
        <f>IF($G161="David Baverstock e Luís Patrão", 1, 0)</f>
        <v>0</v>
      </c>
      <c r="R161">
        <v>1</v>
      </c>
      <c r="S161">
        <f>IF($A161="Regional Alentejo", 1, 0)</f>
        <v>1</v>
      </c>
      <c r="T161">
        <f>IF($A161="DOC Douro", 1, 0)</f>
        <v>0</v>
      </c>
      <c r="U161">
        <v>2005</v>
      </c>
      <c r="V161" t="s">
        <v>255</v>
      </c>
      <c r="W161">
        <f>IF($A161="DOC Alentejo", 1, 0)</f>
        <v>0</v>
      </c>
      <c r="X161">
        <v>0</v>
      </c>
      <c r="Y161">
        <v>13</v>
      </c>
      <c r="Z161">
        <f>IF(C161="Esporão S.A.", 1, 0)</f>
        <v>0</v>
      </c>
      <c r="AA161">
        <f>IF($C161="José Maria da Fonseca Vinhos, S.A.", 1, 0)</f>
        <v>0</v>
      </c>
      <c r="AB161">
        <f>IF($C161="João Portugal Ramos - Vinhos, SA", 1, 0)</f>
        <v>1</v>
      </c>
      <c r="AC161">
        <v>10.237500000000001</v>
      </c>
      <c r="AD161">
        <v>15</v>
      </c>
      <c r="AE161">
        <f>LN(AD161)</f>
        <v>2.7080502011022101</v>
      </c>
    </row>
    <row r="162" spans="1:31" x14ac:dyDescent="0.2">
      <c r="A162" t="s">
        <v>19</v>
      </c>
      <c r="B162" t="s">
        <v>16</v>
      </c>
      <c r="C162" t="s">
        <v>45</v>
      </c>
      <c r="D162">
        <v>4</v>
      </c>
      <c r="E162">
        <v>7.5</v>
      </c>
      <c r="F162">
        <v>5.75</v>
      </c>
      <c r="G162" t="s">
        <v>46</v>
      </c>
      <c r="H162" t="s">
        <v>190</v>
      </c>
      <c r="I162">
        <f>IF($A162="Espanha", 1, 0)</f>
        <v>0</v>
      </c>
      <c r="J162">
        <f>IF($A162="Regional Península de Setúbal", 1, 0)</f>
        <v>0</v>
      </c>
      <c r="K162">
        <v>0</v>
      </c>
      <c r="L162">
        <f>IF($C162="Ramos Pinto", 1, 0)</f>
        <v>0</v>
      </c>
      <c r="M162">
        <f>IF($G162="Domingos Soares Franco", 1, 0)</f>
        <v>1</v>
      </c>
      <c r="N162">
        <f>IF($G162="João Portugal Ramos", 1, 0)</f>
        <v>0</v>
      </c>
      <c r="O162">
        <f>IF($G162="João Nicolau de Almeida", 1, 0)</f>
        <v>0</v>
      </c>
      <c r="P162">
        <f>IF($G162="David Baverstock e Sandra Alves", 1, 0)</f>
        <v>0</v>
      </c>
      <c r="Q162">
        <f>IF($G162="David Baverstock e Luís Patrão", 1, 0)</f>
        <v>0</v>
      </c>
      <c r="R162">
        <v>0</v>
      </c>
      <c r="S162">
        <f>IF($A162="Regional Alentejo", 1, 0)</f>
        <v>1</v>
      </c>
      <c r="T162">
        <f>IF($A162="DOC Douro", 1, 0)</f>
        <v>0</v>
      </c>
      <c r="U162">
        <v>2002</v>
      </c>
      <c r="V162" t="s">
        <v>256</v>
      </c>
      <c r="W162">
        <f>IF($A162="DOC Alentejo", 1, 0)</f>
        <v>0</v>
      </c>
      <c r="X162">
        <v>1</v>
      </c>
      <c r="Y162">
        <v>13</v>
      </c>
      <c r="Z162">
        <f>IF(C162="Esporão S.A.", 1, 0)</f>
        <v>0</v>
      </c>
      <c r="AA162">
        <f>IF($C162="José Maria da Fonseca Vinhos, S.A.", 1, 0)</f>
        <v>1</v>
      </c>
      <c r="AB162">
        <f>IF($C162="João Portugal Ramos - Vinhos, SA", 1, 0)</f>
        <v>0</v>
      </c>
      <c r="AC162">
        <v>6.7275</v>
      </c>
      <c r="AD162">
        <v>15</v>
      </c>
      <c r="AE162">
        <f>LN(AD162)</f>
        <v>2.7080502011022101</v>
      </c>
    </row>
    <row r="163" spans="1:31" x14ac:dyDescent="0.2">
      <c r="A163" t="s">
        <v>19</v>
      </c>
      <c r="B163" t="s">
        <v>28</v>
      </c>
      <c r="C163" t="s">
        <v>50</v>
      </c>
      <c r="D163">
        <v>2</v>
      </c>
      <c r="E163">
        <v>4</v>
      </c>
      <c r="F163">
        <v>3</v>
      </c>
      <c r="G163" t="s">
        <v>51</v>
      </c>
      <c r="H163" t="s">
        <v>237</v>
      </c>
      <c r="I163">
        <f>IF($A163="Espanha", 1, 0)</f>
        <v>0</v>
      </c>
      <c r="J163">
        <f>IF($A163="Regional Península de Setúbal", 1, 0)</f>
        <v>0</v>
      </c>
      <c r="K163">
        <v>0</v>
      </c>
      <c r="L163">
        <f>IF($C163="Ramos Pinto", 1, 0)</f>
        <v>0</v>
      </c>
      <c r="M163">
        <f>IF($G163="Domingos Soares Franco", 1, 0)</f>
        <v>0</v>
      </c>
      <c r="N163">
        <f>IF($G163="João Portugal Ramos", 1, 0)</f>
        <v>1</v>
      </c>
      <c r="O163">
        <f>IF($G163="João Nicolau de Almeida", 1, 0)</f>
        <v>0</v>
      </c>
      <c r="P163">
        <f>IF($G163="David Baverstock e Sandra Alves", 1, 0)</f>
        <v>0</v>
      </c>
      <c r="Q163">
        <f>IF($G163="David Baverstock e Luís Patrão", 1, 0)</f>
        <v>0</v>
      </c>
      <c r="R163">
        <v>1</v>
      </c>
      <c r="S163">
        <f>IF($A163="Regional Alentejo", 1, 0)</f>
        <v>1</v>
      </c>
      <c r="T163">
        <f>IF($A163="DOC Douro", 1, 0)</f>
        <v>0</v>
      </c>
      <c r="U163">
        <v>2011</v>
      </c>
      <c r="V163" t="s">
        <v>257</v>
      </c>
      <c r="W163">
        <f>IF($A163="DOC Alentejo", 1, 0)</f>
        <v>0</v>
      </c>
      <c r="X163">
        <v>0</v>
      </c>
      <c r="Y163">
        <v>12.5</v>
      </c>
      <c r="Z163">
        <f>IF(C163="Esporão S.A.", 1, 0)</f>
        <v>0</v>
      </c>
      <c r="AA163">
        <f>IF($C163="José Maria da Fonseca Vinhos, S.A.", 1, 0)</f>
        <v>0</v>
      </c>
      <c r="AB163">
        <f>IF($C163="João Portugal Ramos - Vinhos, SA", 1, 0)</f>
        <v>1</v>
      </c>
      <c r="AC163">
        <v>3.51</v>
      </c>
      <c r="AD163">
        <v>15</v>
      </c>
      <c r="AE163">
        <f>LN(AD163)</f>
        <v>2.7080502011022101</v>
      </c>
    </row>
    <row r="164" spans="1:31" x14ac:dyDescent="0.2">
      <c r="A164" t="s">
        <v>19</v>
      </c>
      <c r="B164" t="s">
        <v>16</v>
      </c>
      <c r="C164" t="s">
        <v>50</v>
      </c>
      <c r="D164">
        <v>2</v>
      </c>
      <c r="E164">
        <v>4</v>
      </c>
      <c r="F164">
        <v>3</v>
      </c>
      <c r="G164" t="s">
        <v>51</v>
      </c>
      <c r="H164" t="s">
        <v>258</v>
      </c>
      <c r="I164">
        <f>IF($A164="Espanha", 1, 0)</f>
        <v>0</v>
      </c>
      <c r="J164">
        <f>IF($A164="Regional Península de Setúbal", 1, 0)</f>
        <v>0</v>
      </c>
      <c r="K164">
        <v>0</v>
      </c>
      <c r="L164">
        <f>IF($C164="Ramos Pinto", 1, 0)</f>
        <v>0</v>
      </c>
      <c r="M164">
        <f>IF($G164="Domingos Soares Franco", 1, 0)</f>
        <v>0</v>
      </c>
      <c r="N164">
        <f>IF($G164="João Portugal Ramos", 1, 0)</f>
        <v>1</v>
      </c>
      <c r="O164">
        <f>IF($G164="João Nicolau de Almeida", 1, 0)</f>
        <v>0</v>
      </c>
      <c r="P164">
        <f>IF($G164="David Baverstock e Sandra Alves", 1, 0)</f>
        <v>0</v>
      </c>
      <c r="Q164">
        <f>IF($G164="David Baverstock e Luís Patrão", 1, 0)</f>
        <v>0</v>
      </c>
      <c r="R164">
        <v>0</v>
      </c>
      <c r="S164">
        <f>IF($A164="Regional Alentejo", 1, 0)</f>
        <v>1</v>
      </c>
      <c r="T164">
        <f>IF($A164="DOC Douro", 1, 0)</f>
        <v>0</v>
      </c>
      <c r="U164">
        <v>2011</v>
      </c>
      <c r="V164" t="s">
        <v>257</v>
      </c>
      <c r="W164">
        <f>IF($A164="DOC Alentejo", 1, 0)</f>
        <v>0</v>
      </c>
      <c r="X164">
        <v>1</v>
      </c>
      <c r="Y164">
        <v>14</v>
      </c>
      <c r="Z164">
        <f>IF(C164="Esporão S.A.", 1, 0)</f>
        <v>0</v>
      </c>
      <c r="AA164">
        <f>IF($C164="José Maria da Fonseca Vinhos, S.A.", 1, 0)</f>
        <v>0</v>
      </c>
      <c r="AB164">
        <f>IF($C164="João Portugal Ramos - Vinhos, SA", 1, 0)</f>
        <v>1</v>
      </c>
      <c r="AC164">
        <v>3.51</v>
      </c>
      <c r="AD164">
        <v>15</v>
      </c>
      <c r="AE164">
        <f>LN(AD164)</f>
        <v>2.7080502011022101</v>
      </c>
    </row>
    <row r="165" spans="1:31" x14ac:dyDescent="0.2">
      <c r="A165" t="s">
        <v>19</v>
      </c>
      <c r="B165" t="s">
        <v>28</v>
      </c>
      <c r="C165" t="s">
        <v>50</v>
      </c>
      <c r="D165">
        <v>2</v>
      </c>
      <c r="E165">
        <v>4</v>
      </c>
      <c r="F165">
        <v>3</v>
      </c>
      <c r="G165" t="s">
        <v>51</v>
      </c>
      <c r="H165" t="s">
        <v>237</v>
      </c>
      <c r="I165">
        <f>IF($A165="Espanha", 1, 0)</f>
        <v>0</v>
      </c>
      <c r="J165">
        <f>IF($A165="Regional Península de Setúbal", 1, 0)</f>
        <v>0</v>
      </c>
      <c r="K165">
        <v>0</v>
      </c>
      <c r="L165">
        <f>IF($C165="Ramos Pinto", 1, 0)</f>
        <v>0</v>
      </c>
      <c r="M165">
        <f>IF($G165="Domingos Soares Franco", 1, 0)</f>
        <v>0</v>
      </c>
      <c r="N165">
        <f>IF($G165="João Portugal Ramos", 1, 0)</f>
        <v>1</v>
      </c>
      <c r="O165">
        <f>IF($G165="João Nicolau de Almeida", 1, 0)</f>
        <v>0</v>
      </c>
      <c r="P165">
        <f>IF($G165="David Baverstock e Sandra Alves", 1, 0)</f>
        <v>0</v>
      </c>
      <c r="Q165">
        <f>IF($G165="David Baverstock e Luís Patrão", 1, 0)</f>
        <v>0</v>
      </c>
      <c r="R165">
        <v>1</v>
      </c>
      <c r="S165">
        <f>IF($A165="Regional Alentejo", 1, 0)</f>
        <v>1</v>
      </c>
      <c r="T165">
        <f>IF($A165="DOC Douro", 1, 0)</f>
        <v>0</v>
      </c>
      <c r="U165">
        <v>2013</v>
      </c>
      <c r="V165" t="s">
        <v>259</v>
      </c>
      <c r="W165">
        <f>IF($A165="DOC Alentejo", 1, 0)</f>
        <v>0</v>
      </c>
      <c r="X165">
        <v>0</v>
      </c>
      <c r="Y165">
        <v>12.5</v>
      </c>
      <c r="Z165">
        <f>IF(C165="Esporão S.A.", 1, 0)</f>
        <v>0</v>
      </c>
      <c r="AA165">
        <f>IF($C165="José Maria da Fonseca Vinhos, S.A.", 1, 0)</f>
        <v>0</v>
      </c>
      <c r="AB165">
        <f>IF($C165="João Portugal Ramos - Vinhos, SA", 1, 0)</f>
        <v>1</v>
      </c>
      <c r="AC165">
        <v>3.51</v>
      </c>
      <c r="AD165">
        <v>15</v>
      </c>
      <c r="AE165">
        <f>LN(AD165)</f>
        <v>2.7080502011022101</v>
      </c>
    </row>
    <row r="166" spans="1:31" x14ac:dyDescent="0.2">
      <c r="A166" t="s">
        <v>19</v>
      </c>
      <c r="B166" t="s">
        <v>28</v>
      </c>
      <c r="C166" t="s">
        <v>50</v>
      </c>
      <c r="D166">
        <v>2</v>
      </c>
      <c r="E166">
        <v>4</v>
      </c>
      <c r="F166">
        <v>3</v>
      </c>
      <c r="G166" t="s">
        <v>51</v>
      </c>
      <c r="H166" t="s">
        <v>237</v>
      </c>
      <c r="I166">
        <f>IF($A166="Espanha", 1, 0)</f>
        <v>0</v>
      </c>
      <c r="J166">
        <f>IF($A166="Regional Península de Setúbal", 1, 0)</f>
        <v>0</v>
      </c>
      <c r="K166">
        <v>0</v>
      </c>
      <c r="L166">
        <f>IF($C166="Ramos Pinto", 1, 0)</f>
        <v>0</v>
      </c>
      <c r="M166">
        <f>IF($G166="Domingos Soares Franco", 1, 0)</f>
        <v>0</v>
      </c>
      <c r="N166">
        <f>IF($G166="João Portugal Ramos", 1, 0)</f>
        <v>1</v>
      </c>
      <c r="O166">
        <f>IF($G166="João Nicolau de Almeida", 1, 0)</f>
        <v>0</v>
      </c>
      <c r="P166">
        <f>IF($G166="David Baverstock e Sandra Alves", 1, 0)</f>
        <v>0</v>
      </c>
      <c r="Q166">
        <f>IF($G166="David Baverstock e Luís Patrão", 1, 0)</f>
        <v>0</v>
      </c>
      <c r="R166">
        <v>1</v>
      </c>
      <c r="S166">
        <f>IF($A166="Regional Alentejo", 1, 0)</f>
        <v>1</v>
      </c>
      <c r="T166">
        <f>IF($A166="DOC Douro", 1, 0)</f>
        <v>0</v>
      </c>
      <c r="U166">
        <v>2016</v>
      </c>
      <c r="V166" t="s">
        <v>260</v>
      </c>
      <c r="W166">
        <f>IF($A166="DOC Alentejo", 1, 0)</f>
        <v>0</v>
      </c>
      <c r="X166">
        <v>0</v>
      </c>
      <c r="Y166">
        <v>12.5</v>
      </c>
      <c r="Z166">
        <f>IF(C166="Esporão S.A.", 1, 0)</f>
        <v>0</v>
      </c>
      <c r="AA166">
        <f>IF($C166="José Maria da Fonseca Vinhos, S.A.", 1, 0)</f>
        <v>0</v>
      </c>
      <c r="AB166">
        <f>IF($C166="João Portugal Ramos - Vinhos, SA", 1, 0)</f>
        <v>1</v>
      </c>
      <c r="AC166">
        <v>3.51</v>
      </c>
      <c r="AD166">
        <v>15</v>
      </c>
      <c r="AE166">
        <f>LN(AD166)</f>
        <v>2.7080502011022101</v>
      </c>
    </row>
    <row r="167" spans="1:31" x14ac:dyDescent="0.2">
      <c r="A167" t="s">
        <v>25</v>
      </c>
      <c r="B167" t="s">
        <v>16</v>
      </c>
      <c r="C167" t="s">
        <v>50</v>
      </c>
      <c r="D167">
        <v>4</v>
      </c>
      <c r="E167">
        <v>7.5</v>
      </c>
      <c r="F167">
        <v>5.75</v>
      </c>
      <c r="G167" t="s">
        <v>51</v>
      </c>
      <c r="H167" t="s">
        <v>234</v>
      </c>
      <c r="I167">
        <f>IF($A167="Espanha", 1, 0)</f>
        <v>0</v>
      </c>
      <c r="J167">
        <f>IF($A167="Regional Península de Setúbal", 1, 0)</f>
        <v>0</v>
      </c>
      <c r="K167">
        <v>0</v>
      </c>
      <c r="L167">
        <f>IF($C167="Ramos Pinto", 1, 0)</f>
        <v>0</v>
      </c>
      <c r="M167">
        <f>IF($G167="Domingos Soares Franco", 1, 0)</f>
        <v>0</v>
      </c>
      <c r="N167">
        <f>IF($G167="João Portugal Ramos", 1, 0)</f>
        <v>1</v>
      </c>
      <c r="O167">
        <f>IF($G167="João Nicolau de Almeida", 1, 0)</f>
        <v>0</v>
      </c>
      <c r="P167">
        <f>IF($G167="David Baverstock e Sandra Alves", 1, 0)</f>
        <v>0</v>
      </c>
      <c r="Q167">
        <f>IF($G167="David Baverstock e Luís Patrão", 1, 0)</f>
        <v>0</v>
      </c>
      <c r="R167">
        <v>0</v>
      </c>
      <c r="S167">
        <f>IF($A167="Regional Alentejo", 1, 0)</f>
        <v>0</v>
      </c>
      <c r="T167">
        <f>IF($A167="DOC Douro", 1, 0)</f>
        <v>0</v>
      </c>
      <c r="U167">
        <v>2001</v>
      </c>
      <c r="V167" t="s">
        <v>261</v>
      </c>
      <c r="W167">
        <f>IF($A167="DOC Alentejo", 1, 0)</f>
        <v>1</v>
      </c>
      <c r="X167">
        <v>1</v>
      </c>
      <c r="Y167">
        <v>14</v>
      </c>
      <c r="Z167">
        <f>IF(C167="Esporão S.A.", 1, 0)</f>
        <v>0</v>
      </c>
      <c r="AA167">
        <f>IF($C167="José Maria da Fonseca Vinhos, S.A.", 1, 0)</f>
        <v>0</v>
      </c>
      <c r="AB167">
        <f>IF($C167="João Portugal Ramos - Vinhos, SA", 1, 0)</f>
        <v>1</v>
      </c>
      <c r="AC167">
        <v>6.7275</v>
      </c>
      <c r="AD167">
        <v>15</v>
      </c>
      <c r="AE167">
        <f>LN(AD167)</f>
        <v>2.7080502011022101</v>
      </c>
    </row>
    <row r="168" spans="1:31" x14ac:dyDescent="0.2">
      <c r="A168" t="s">
        <v>25</v>
      </c>
      <c r="B168" t="s">
        <v>16</v>
      </c>
      <c r="C168" t="s">
        <v>50</v>
      </c>
      <c r="D168">
        <v>4</v>
      </c>
      <c r="E168">
        <v>7.5</v>
      </c>
      <c r="F168">
        <v>5.75</v>
      </c>
      <c r="G168" t="s">
        <v>51</v>
      </c>
      <c r="H168" t="s">
        <v>258</v>
      </c>
      <c r="I168">
        <f>IF($A168="Espanha", 1, 0)</f>
        <v>0</v>
      </c>
      <c r="J168">
        <f>IF($A168="Regional Península de Setúbal", 1, 0)</f>
        <v>0</v>
      </c>
      <c r="K168">
        <v>0</v>
      </c>
      <c r="L168">
        <f>IF($C168="Ramos Pinto", 1, 0)</f>
        <v>0</v>
      </c>
      <c r="M168">
        <f>IF($G168="Domingos Soares Franco", 1, 0)</f>
        <v>0</v>
      </c>
      <c r="N168">
        <f>IF($G168="João Portugal Ramos", 1, 0)</f>
        <v>1</v>
      </c>
      <c r="O168">
        <f>IF($G168="João Nicolau de Almeida", 1, 0)</f>
        <v>0</v>
      </c>
      <c r="P168">
        <f>IF($G168="David Baverstock e Sandra Alves", 1, 0)</f>
        <v>0</v>
      </c>
      <c r="Q168">
        <f>IF($G168="David Baverstock e Luís Patrão", 1, 0)</f>
        <v>0</v>
      </c>
      <c r="R168">
        <v>0</v>
      </c>
      <c r="S168">
        <f>IF($A168="Regional Alentejo", 1, 0)</f>
        <v>0</v>
      </c>
      <c r="T168">
        <f>IF($A168="DOC Douro", 1, 0)</f>
        <v>0</v>
      </c>
      <c r="U168">
        <v>2004</v>
      </c>
      <c r="V168" t="s">
        <v>262</v>
      </c>
      <c r="W168">
        <f>IF($A168="DOC Alentejo", 1, 0)</f>
        <v>1</v>
      </c>
      <c r="X168">
        <v>1</v>
      </c>
      <c r="Y168">
        <v>14</v>
      </c>
      <c r="Z168">
        <f>IF(C168="Esporão S.A.", 1, 0)</f>
        <v>0</v>
      </c>
      <c r="AA168">
        <f>IF($C168="José Maria da Fonseca Vinhos, S.A.", 1, 0)</f>
        <v>0</v>
      </c>
      <c r="AB168">
        <f>IF($C168="João Portugal Ramos - Vinhos, SA", 1, 0)</f>
        <v>1</v>
      </c>
      <c r="AC168">
        <v>6.7275</v>
      </c>
      <c r="AD168">
        <v>15</v>
      </c>
      <c r="AE168">
        <f>LN(AD168)</f>
        <v>2.7080502011022101</v>
      </c>
    </row>
    <row r="169" spans="1:31" x14ac:dyDescent="0.2">
      <c r="A169" t="s">
        <v>25</v>
      </c>
      <c r="B169" t="s">
        <v>28</v>
      </c>
      <c r="C169" t="s">
        <v>50</v>
      </c>
      <c r="D169">
        <v>4</v>
      </c>
      <c r="E169">
        <v>7.5</v>
      </c>
      <c r="F169">
        <v>5.75</v>
      </c>
      <c r="G169" t="s">
        <v>51</v>
      </c>
      <c r="H169" t="s">
        <v>237</v>
      </c>
      <c r="I169">
        <f>IF($A169="Espanha", 1, 0)</f>
        <v>0</v>
      </c>
      <c r="J169">
        <f>IF($A169="Regional Península de Setúbal", 1, 0)</f>
        <v>0</v>
      </c>
      <c r="K169">
        <v>0</v>
      </c>
      <c r="L169">
        <f>IF($C169="Ramos Pinto", 1, 0)</f>
        <v>0</v>
      </c>
      <c r="M169">
        <f>IF($G169="Domingos Soares Franco", 1, 0)</f>
        <v>0</v>
      </c>
      <c r="N169">
        <f>IF($G169="João Portugal Ramos", 1, 0)</f>
        <v>1</v>
      </c>
      <c r="O169">
        <f>IF($G169="João Nicolau de Almeida", 1, 0)</f>
        <v>0</v>
      </c>
      <c r="P169">
        <f>IF($G169="David Baverstock e Sandra Alves", 1, 0)</f>
        <v>0</v>
      </c>
      <c r="Q169">
        <f>IF($G169="David Baverstock e Luís Patrão", 1, 0)</f>
        <v>0</v>
      </c>
      <c r="R169">
        <v>1</v>
      </c>
      <c r="S169">
        <f>IF($A169="Regional Alentejo", 1, 0)</f>
        <v>0</v>
      </c>
      <c r="T169">
        <f>IF($A169="DOC Douro", 1, 0)</f>
        <v>0</v>
      </c>
      <c r="U169">
        <v>2005</v>
      </c>
      <c r="V169" t="s">
        <v>263</v>
      </c>
      <c r="W169">
        <f>IF($A169="DOC Alentejo", 1, 0)</f>
        <v>1</v>
      </c>
      <c r="X169">
        <v>0</v>
      </c>
      <c r="Y169">
        <v>12.5</v>
      </c>
      <c r="Z169">
        <f>IF(C169="Esporão S.A.", 1, 0)</f>
        <v>0</v>
      </c>
      <c r="AA169">
        <f>IF($C169="José Maria da Fonseca Vinhos, S.A.", 1, 0)</f>
        <v>0</v>
      </c>
      <c r="AB169">
        <f>IF($C169="João Portugal Ramos - Vinhos, SA", 1, 0)</f>
        <v>1</v>
      </c>
      <c r="AC169">
        <v>6.7275</v>
      </c>
      <c r="AD169">
        <v>15</v>
      </c>
      <c r="AE169">
        <f>LN(AD169)</f>
        <v>2.7080502011022101</v>
      </c>
    </row>
    <row r="170" spans="1:31" x14ac:dyDescent="0.2">
      <c r="A170" t="s">
        <v>25</v>
      </c>
      <c r="B170" t="s">
        <v>16</v>
      </c>
      <c r="C170" t="s">
        <v>50</v>
      </c>
      <c r="D170">
        <v>4</v>
      </c>
      <c r="E170">
        <v>7.5</v>
      </c>
      <c r="F170">
        <v>5.75</v>
      </c>
      <c r="G170" t="s">
        <v>51</v>
      </c>
      <c r="H170" t="s">
        <v>124</v>
      </c>
      <c r="I170">
        <f>IF($A170="Espanha", 1, 0)</f>
        <v>0</v>
      </c>
      <c r="J170">
        <f>IF($A170="Regional Península de Setúbal", 1, 0)</f>
        <v>0</v>
      </c>
      <c r="K170">
        <v>0</v>
      </c>
      <c r="L170">
        <f>IF($C170="Ramos Pinto", 1, 0)</f>
        <v>0</v>
      </c>
      <c r="M170">
        <f>IF($G170="Domingos Soares Franco", 1, 0)</f>
        <v>0</v>
      </c>
      <c r="N170">
        <f>IF($G170="João Portugal Ramos", 1, 0)</f>
        <v>1</v>
      </c>
      <c r="O170">
        <f>IF($G170="João Nicolau de Almeida", 1, 0)</f>
        <v>0</v>
      </c>
      <c r="P170">
        <f>IF($G170="David Baverstock e Sandra Alves", 1, 0)</f>
        <v>0</v>
      </c>
      <c r="Q170">
        <f>IF($G170="David Baverstock e Luís Patrão", 1, 0)</f>
        <v>0</v>
      </c>
      <c r="R170">
        <v>0</v>
      </c>
      <c r="S170">
        <f>IF($A170="Regional Alentejo", 1, 0)</f>
        <v>0</v>
      </c>
      <c r="T170">
        <f>IF($A170="DOC Douro", 1, 0)</f>
        <v>0</v>
      </c>
      <c r="U170">
        <v>2009</v>
      </c>
      <c r="V170" t="s">
        <v>238</v>
      </c>
      <c r="W170">
        <f>IF($A170="DOC Alentejo", 1, 0)</f>
        <v>1</v>
      </c>
      <c r="X170">
        <v>1</v>
      </c>
      <c r="Y170">
        <v>14</v>
      </c>
      <c r="Z170">
        <f>IF(C170="Esporão S.A.", 1, 0)</f>
        <v>0</v>
      </c>
      <c r="AA170">
        <f>IF($C170="José Maria da Fonseca Vinhos, S.A.", 1, 0)</f>
        <v>0</v>
      </c>
      <c r="AB170">
        <f>IF($C170="João Portugal Ramos - Vinhos, SA", 1, 0)</f>
        <v>1</v>
      </c>
      <c r="AC170">
        <v>6.7275</v>
      </c>
      <c r="AD170">
        <v>15</v>
      </c>
      <c r="AE170">
        <f>LN(AD170)</f>
        <v>2.7080502011022101</v>
      </c>
    </row>
    <row r="171" spans="1:31" x14ac:dyDescent="0.2">
      <c r="A171" t="s">
        <v>25</v>
      </c>
      <c r="B171" t="s">
        <v>28</v>
      </c>
      <c r="C171" t="s">
        <v>50</v>
      </c>
      <c r="D171">
        <v>4</v>
      </c>
      <c r="E171">
        <v>7.5</v>
      </c>
      <c r="F171">
        <v>5.75</v>
      </c>
      <c r="G171" t="s">
        <v>51</v>
      </c>
      <c r="H171" t="s">
        <v>242</v>
      </c>
      <c r="I171">
        <f>IF($A171="Espanha", 1, 0)</f>
        <v>0</v>
      </c>
      <c r="J171">
        <f>IF($A171="Regional Península de Setúbal", 1, 0)</f>
        <v>0</v>
      </c>
      <c r="K171">
        <v>0</v>
      </c>
      <c r="L171">
        <f>IF($C171="Ramos Pinto", 1, 0)</f>
        <v>0</v>
      </c>
      <c r="M171">
        <f>IF($G171="Domingos Soares Franco", 1, 0)</f>
        <v>0</v>
      </c>
      <c r="N171">
        <f>IF($G171="João Portugal Ramos", 1, 0)</f>
        <v>1</v>
      </c>
      <c r="O171">
        <f>IF($G171="João Nicolau de Almeida", 1, 0)</f>
        <v>0</v>
      </c>
      <c r="P171">
        <f>IF($G171="David Baverstock e Sandra Alves", 1, 0)</f>
        <v>0</v>
      </c>
      <c r="Q171">
        <f>IF($G171="David Baverstock e Luís Patrão", 1, 0)</f>
        <v>0</v>
      </c>
      <c r="R171">
        <v>1</v>
      </c>
      <c r="S171">
        <f>IF($A171="Regional Alentejo", 1, 0)</f>
        <v>0</v>
      </c>
      <c r="T171">
        <f>IF($A171="DOC Douro", 1, 0)</f>
        <v>0</v>
      </c>
      <c r="U171">
        <v>2013</v>
      </c>
      <c r="V171" t="s">
        <v>194</v>
      </c>
      <c r="W171">
        <f>IF($A171="DOC Alentejo", 1, 0)</f>
        <v>1</v>
      </c>
      <c r="X171">
        <v>0</v>
      </c>
      <c r="Y171">
        <v>12.5</v>
      </c>
      <c r="Z171">
        <f>IF(C171="Esporão S.A.", 1, 0)</f>
        <v>0</v>
      </c>
      <c r="AA171">
        <f>IF($C171="José Maria da Fonseca Vinhos, S.A.", 1, 0)</f>
        <v>0</v>
      </c>
      <c r="AB171">
        <f>IF($C171="João Portugal Ramos - Vinhos, SA", 1, 0)</f>
        <v>1</v>
      </c>
      <c r="AC171">
        <v>6.7275</v>
      </c>
      <c r="AD171">
        <v>15</v>
      </c>
      <c r="AE171">
        <f>LN(AD171)</f>
        <v>2.7080502011022101</v>
      </c>
    </row>
    <row r="172" spans="1:31" x14ac:dyDescent="0.2">
      <c r="A172" t="s">
        <v>25</v>
      </c>
      <c r="B172" t="s">
        <v>28</v>
      </c>
      <c r="C172" t="s">
        <v>50</v>
      </c>
      <c r="D172">
        <v>4</v>
      </c>
      <c r="E172">
        <v>7.5</v>
      </c>
      <c r="F172">
        <v>5.75</v>
      </c>
      <c r="G172" t="s">
        <v>51</v>
      </c>
      <c r="H172" t="s">
        <v>242</v>
      </c>
      <c r="I172">
        <f>IF($A172="Espanha", 1, 0)</f>
        <v>0</v>
      </c>
      <c r="J172">
        <f>IF($A172="Regional Península de Setúbal", 1, 0)</f>
        <v>0</v>
      </c>
      <c r="K172">
        <v>0</v>
      </c>
      <c r="L172">
        <f>IF($C172="Ramos Pinto", 1, 0)</f>
        <v>0</v>
      </c>
      <c r="M172">
        <f>IF($G172="Domingos Soares Franco", 1, 0)</f>
        <v>0</v>
      </c>
      <c r="N172">
        <f>IF($G172="João Portugal Ramos", 1, 0)</f>
        <v>1</v>
      </c>
      <c r="O172">
        <f>IF($G172="João Nicolau de Almeida", 1, 0)</f>
        <v>0</v>
      </c>
      <c r="P172">
        <f>IF($G172="David Baverstock e Sandra Alves", 1, 0)</f>
        <v>0</v>
      </c>
      <c r="Q172">
        <f>IF($G172="David Baverstock e Luís Patrão", 1, 0)</f>
        <v>0</v>
      </c>
      <c r="R172">
        <v>1</v>
      </c>
      <c r="S172">
        <f>IF($A172="Regional Alentejo", 1, 0)</f>
        <v>0</v>
      </c>
      <c r="T172">
        <f>IF($A172="DOC Douro", 1, 0)</f>
        <v>0</v>
      </c>
      <c r="U172">
        <v>2018</v>
      </c>
      <c r="V172" t="s">
        <v>264</v>
      </c>
      <c r="W172">
        <f>IF($A172="DOC Alentejo", 1, 0)</f>
        <v>1</v>
      </c>
      <c r="X172">
        <v>0</v>
      </c>
      <c r="Y172">
        <v>12.5</v>
      </c>
      <c r="Z172">
        <f>IF(C172="Esporão S.A.", 1, 0)</f>
        <v>0</v>
      </c>
      <c r="AA172">
        <f>IF($C172="José Maria da Fonseca Vinhos, S.A.", 1, 0)</f>
        <v>0</v>
      </c>
      <c r="AB172">
        <f>IF($C172="João Portugal Ramos - Vinhos, SA", 1, 0)</f>
        <v>1</v>
      </c>
      <c r="AC172">
        <v>6.7275</v>
      </c>
      <c r="AD172">
        <v>15</v>
      </c>
      <c r="AE172">
        <f>LN(AD172)</f>
        <v>2.7080502011022101</v>
      </c>
    </row>
    <row r="173" spans="1:31" x14ac:dyDescent="0.2">
      <c r="A173" t="s">
        <v>19</v>
      </c>
      <c r="B173" t="s">
        <v>28</v>
      </c>
      <c r="C173" t="s">
        <v>36</v>
      </c>
      <c r="D173">
        <v>4</v>
      </c>
      <c r="E173">
        <v>7.5</v>
      </c>
      <c r="F173">
        <v>5.75</v>
      </c>
      <c r="G173" t="s">
        <v>75</v>
      </c>
      <c r="H173" t="s">
        <v>266</v>
      </c>
      <c r="I173">
        <f>IF($A173="Espanha", 1, 0)</f>
        <v>0</v>
      </c>
      <c r="J173">
        <f>IF($A173="Regional Península de Setúbal", 1, 0)</f>
        <v>0</v>
      </c>
      <c r="K173">
        <v>0</v>
      </c>
      <c r="L173">
        <f>IF($C173="Ramos Pinto", 1, 0)</f>
        <v>0</v>
      </c>
      <c r="M173">
        <f>IF($G173="Domingos Soares Franco", 1, 0)</f>
        <v>0</v>
      </c>
      <c r="N173">
        <f>IF($G173="João Portugal Ramos", 1, 0)</f>
        <v>0</v>
      </c>
      <c r="O173">
        <f>IF($G173="João Nicolau de Almeida", 1, 0)</f>
        <v>0</v>
      </c>
      <c r="P173">
        <f>IF($G173="David Baverstock e Sandra Alves", 1, 0)</f>
        <v>1</v>
      </c>
      <c r="Q173">
        <f>IF($G173="David Baverstock e Luís Patrão", 1, 0)</f>
        <v>0</v>
      </c>
      <c r="R173">
        <v>1</v>
      </c>
      <c r="S173">
        <f>IF($A173="Regional Alentejo", 1, 0)</f>
        <v>1</v>
      </c>
      <c r="T173">
        <f>IF($A173="DOC Douro", 1, 0)</f>
        <v>0</v>
      </c>
      <c r="U173">
        <v>2013</v>
      </c>
      <c r="V173" t="s">
        <v>265</v>
      </c>
      <c r="W173">
        <f>IF($A173="DOC Alentejo", 1, 0)</f>
        <v>0</v>
      </c>
      <c r="X173">
        <v>0</v>
      </c>
      <c r="Y173">
        <v>13.5</v>
      </c>
      <c r="Z173">
        <f>IF(C173="Esporão S.A.", 1, 0)</f>
        <v>1</v>
      </c>
      <c r="AA173">
        <f>IF($C173="José Maria da Fonseca Vinhos, S.A.", 1, 0)</f>
        <v>0</v>
      </c>
      <c r="AB173">
        <f>IF($C173="João Portugal Ramos - Vinhos, SA", 1, 0)</f>
        <v>0</v>
      </c>
      <c r="AC173">
        <v>6.7275</v>
      </c>
      <c r="AD173">
        <v>15</v>
      </c>
      <c r="AE173">
        <f>LN(AD173)</f>
        <v>2.7080502011022101</v>
      </c>
    </row>
    <row r="174" spans="1:31" x14ac:dyDescent="0.2">
      <c r="A174" t="s">
        <v>19</v>
      </c>
      <c r="B174" t="s">
        <v>28</v>
      </c>
      <c r="C174" t="s">
        <v>36</v>
      </c>
      <c r="D174">
        <v>2</v>
      </c>
      <c r="E174">
        <v>4</v>
      </c>
      <c r="F174">
        <v>3</v>
      </c>
      <c r="G174" t="s">
        <v>75</v>
      </c>
      <c r="H174" t="s">
        <v>268</v>
      </c>
      <c r="I174">
        <f>IF($A174="Espanha", 1, 0)</f>
        <v>0</v>
      </c>
      <c r="J174">
        <f>IF($A174="Regional Península de Setúbal", 1, 0)</f>
        <v>0</v>
      </c>
      <c r="K174">
        <v>0</v>
      </c>
      <c r="L174">
        <f>IF($C174="Ramos Pinto", 1, 0)</f>
        <v>0</v>
      </c>
      <c r="M174">
        <f>IF($G174="Domingos Soares Franco", 1, 0)</f>
        <v>0</v>
      </c>
      <c r="N174">
        <f>IF($G174="João Portugal Ramos", 1, 0)</f>
        <v>0</v>
      </c>
      <c r="O174">
        <f>IF($G174="João Nicolau de Almeida", 1, 0)</f>
        <v>0</v>
      </c>
      <c r="P174">
        <f>IF($G174="David Baverstock e Sandra Alves", 1, 0)</f>
        <v>1</v>
      </c>
      <c r="Q174">
        <f>IF($G174="David Baverstock e Luís Patrão", 1, 0)</f>
        <v>0</v>
      </c>
      <c r="R174">
        <v>1</v>
      </c>
      <c r="S174">
        <f>IF($A174="Regional Alentejo", 1, 0)</f>
        <v>1</v>
      </c>
      <c r="T174">
        <f>IF($A174="DOC Douro", 1, 0)</f>
        <v>0</v>
      </c>
      <c r="U174">
        <v>2015</v>
      </c>
      <c r="V174" t="s">
        <v>267</v>
      </c>
      <c r="W174">
        <f>IF($A174="DOC Alentejo", 1, 0)</f>
        <v>0</v>
      </c>
      <c r="X174">
        <v>0</v>
      </c>
      <c r="Y174">
        <v>13.5</v>
      </c>
      <c r="Z174">
        <f>IF(C174="Esporão S.A.", 1, 0)</f>
        <v>1</v>
      </c>
      <c r="AA174">
        <f>IF($C174="José Maria da Fonseca Vinhos, S.A.", 1, 0)</f>
        <v>0</v>
      </c>
      <c r="AB174">
        <f>IF($C174="João Portugal Ramos - Vinhos, SA", 1, 0)</f>
        <v>0</v>
      </c>
      <c r="AC174">
        <v>3.51</v>
      </c>
      <c r="AD174">
        <v>15</v>
      </c>
      <c r="AE174">
        <f>LN(AD174)</f>
        <v>2.7080502011022101</v>
      </c>
    </row>
    <row r="175" spans="1:31" x14ac:dyDescent="0.2">
      <c r="A175" t="s">
        <v>19</v>
      </c>
      <c r="B175" t="s">
        <v>16</v>
      </c>
      <c r="C175" t="s">
        <v>36</v>
      </c>
      <c r="D175">
        <v>4</v>
      </c>
      <c r="E175">
        <v>7.4</v>
      </c>
      <c r="F175">
        <v>5.7</v>
      </c>
      <c r="G175" t="s">
        <v>75</v>
      </c>
      <c r="H175" t="s">
        <v>270</v>
      </c>
      <c r="I175">
        <f>IF($A175="Espanha", 1, 0)</f>
        <v>0</v>
      </c>
      <c r="J175">
        <f>IF($A175="Regional Península de Setúbal", 1, 0)</f>
        <v>0</v>
      </c>
      <c r="K175">
        <v>0</v>
      </c>
      <c r="L175">
        <f>IF($C175="Ramos Pinto", 1, 0)</f>
        <v>0</v>
      </c>
      <c r="M175">
        <f>IF($G175="Domingos Soares Franco", 1, 0)</f>
        <v>0</v>
      </c>
      <c r="N175">
        <f>IF($G175="João Portugal Ramos", 1, 0)</f>
        <v>0</v>
      </c>
      <c r="O175">
        <f>IF($G175="João Nicolau de Almeida", 1, 0)</f>
        <v>0</v>
      </c>
      <c r="P175">
        <f>IF($G175="David Baverstock e Sandra Alves", 1, 0)</f>
        <v>1</v>
      </c>
      <c r="Q175">
        <f>IF($G175="David Baverstock e Luís Patrão", 1, 0)</f>
        <v>0</v>
      </c>
      <c r="R175">
        <v>0</v>
      </c>
      <c r="S175">
        <f>IF($A175="Regional Alentejo", 1, 0)</f>
        <v>1</v>
      </c>
      <c r="T175">
        <f>IF($A175="DOC Douro", 1, 0)</f>
        <v>0</v>
      </c>
      <c r="U175">
        <v>2016</v>
      </c>
      <c r="V175" t="s">
        <v>269</v>
      </c>
      <c r="W175">
        <f>IF($A175="DOC Alentejo", 1, 0)</f>
        <v>0</v>
      </c>
      <c r="X175">
        <v>1</v>
      </c>
      <c r="Y175">
        <v>13</v>
      </c>
      <c r="Z175">
        <f>IF(C175="Esporão S.A.", 1, 0)</f>
        <v>1</v>
      </c>
      <c r="AA175">
        <f>IF($C175="José Maria da Fonseca Vinhos, S.A.", 1, 0)</f>
        <v>0</v>
      </c>
      <c r="AB175">
        <f>IF($C175="João Portugal Ramos - Vinhos, SA", 1, 0)</f>
        <v>0</v>
      </c>
      <c r="AC175">
        <v>6.6689999999999996</v>
      </c>
      <c r="AD175">
        <v>15</v>
      </c>
      <c r="AE175">
        <f>LN(AD175)</f>
        <v>2.7080502011022101</v>
      </c>
    </row>
    <row r="176" spans="1:31" x14ac:dyDescent="0.2">
      <c r="A176" t="s">
        <v>43</v>
      </c>
      <c r="B176" t="s">
        <v>28</v>
      </c>
      <c r="C176" t="s">
        <v>45</v>
      </c>
      <c r="D176">
        <v>2</v>
      </c>
      <c r="E176">
        <v>4</v>
      </c>
      <c r="F176">
        <v>3</v>
      </c>
      <c r="G176" t="s">
        <v>46</v>
      </c>
      <c r="H176" t="s">
        <v>250</v>
      </c>
      <c r="I176">
        <f>IF($A176="Espanha", 1, 0)</f>
        <v>0</v>
      </c>
      <c r="J176">
        <f>IF($A176="Regional Península de Setúbal", 1, 0)</f>
        <v>1</v>
      </c>
      <c r="K176">
        <v>0</v>
      </c>
      <c r="L176">
        <f>IF($C176="Ramos Pinto", 1, 0)</f>
        <v>0</v>
      </c>
      <c r="M176">
        <f>IF($G176="Domingos Soares Franco", 1, 0)</f>
        <v>1</v>
      </c>
      <c r="N176">
        <f>IF($G176="João Portugal Ramos", 1, 0)</f>
        <v>0</v>
      </c>
      <c r="O176">
        <f>IF($G176="João Nicolau de Almeida", 1, 0)</f>
        <v>0</v>
      </c>
      <c r="P176">
        <f>IF($G176="David Baverstock e Sandra Alves", 1, 0)</f>
        <v>0</v>
      </c>
      <c r="Q176">
        <f>IF($G176="David Baverstock e Luís Patrão", 1, 0)</f>
        <v>0</v>
      </c>
      <c r="R176">
        <v>1</v>
      </c>
      <c r="S176">
        <f>IF($A176="Regional Alentejo", 1, 0)</f>
        <v>0</v>
      </c>
      <c r="T176">
        <f>IF($A176="DOC Douro", 1, 0)</f>
        <v>0</v>
      </c>
      <c r="U176">
        <v>2012</v>
      </c>
      <c r="V176" t="s">
        <v>271</v>
      </c>
      <c r="W176">
        <f>IF($A176="DOC Alentejo", 1, 0)</f>
        <v>0</v>
      </c>
      <c r="X176">
        <v>0</v>
      </c>
      <c r="Y176">
        <v>12</v>
      </c>
      <c r="Z176">
        <f>IF(C176="Esporão S.A.", 1, 0)</f>
        <v>0</v>
      </c>
      <c r="AA176">
        <f>IF($C176="José Maria da Fonseca Vinhos, S.A.", 1, 0)</f>
        <v>1</v>
      </c>
      <c r="AB176">
        <f>IF($C176="João Portugal Ramos - Vinhos, SA", 1, 0)</f>
        <v>0</v>
      </c>
      <c r="AC176">
        <v>3.51</v>
      </c>
      <c r="AD176">
        <v>14.5</v>
      </c>
      <c r="AE176">
        <f>LN(AD176)</f>
        <v>2.6741486494265287</v>
      </c>
    </row>
    <row r="177" spans="1:31" x14ac:dyDescent="0.2">
      <c r="A177" t="s">
        <v>43</v>
      </c>
      <c r="B177" t="s">
        <v>28</v>
      </c>
      <c r="C177" t="s">
        <v>45</v>
      </c>
      <c r="D177">
        <v>2</v>
      </c>
      <c r="E177">
        <v>4</v>
      </c>
      <c r="F177">
        <v>3</v>
      </c>
      <c r="G177" t="s">
        <v>46</v>
      </c>
      <c r="H177" t="s">
        <v>250</v>
      </c>
      <c r="I177">
        <f>IF($A177="Espanha", 1, 0)</f>
        <v>0</v>
      </c>
      <c r="J177">
        <f>IF($A177="Regional Península de Setúbal", 1, 0)</f>
        <v>1</v>
      </c>
      <c r="K177">
        <v>0</v>
      </c>
      <c r="L177">
        <f>IF($C177="Ramos Pinto", 1, 0)</f>
        <v>0</v>
      </c>
      <c r="M177">
        <f>IF($G177="Domingos Soares Franco", 1, 0)</f>
        <v>1</v>
      </c>
      <c r="N177">
        <f>IF($G177="João Portugal Ramos", 1, 0)</f>
        <v>0</v>
      </c>
      <c r="O177">
        <f>IF($G177="João Nicolau de Almeida", 1, 0)</f>
        <v>0</v>
      </c>
      <c r="P177">
        <f>IF($G177="David Baverstock e Sandra Alves", 1, 0)</f>
        <v>0</v>
      </c>
      <c r="Q177">
        <f>IF($G177="David Baverstock e Luís Patrão", 1, 0)</f>
        <v>0</v>
      </c>
      <c r="R177">
        <v>1</v>
      </c>
      <c r="S177">
        <f>IF($A177="Regional Alentejo", 1, 0)</f>
        <v>0</v>
      </c>
      <c r="T177">
        <f>IF($A177="DOC Douro", 1, 0)</f>
        <v>0</v>
      </c>
      <c r="U177">
        <v>2013</v>
      </c>
      <c r="V177" t="s">
        <v>272</v>
      </c>
      <c r="W177">
        <f>IF($A177="DOC Alentejo", 1, 0)</f>
        <v>0</v>
      </c>
      <c r="X177">
        <v>0</v>
      </c>
      <c r="Y177">
        <v>12</v>
      </c>
      <c r="Z177">
        <f>IF(C177="Esporão S.A.", 1, 0)</f>
        <v>0</v>
      </c>
      <c r="AA177">
        <f>IF($C177="José Maria da Fonseca Vinhos, S.A.", 1, 0)</f>
        <v>1</v>
      </c>
      <c r="AB177">
        <f>IF($C177="João Portugal Ramos - Vinhos, SA", 1, 0)</f>
        <v>0</v>
      </c>
      <c r="AC177">
        <v>3.51</v>
      </c>
      <c r="AD177">
        <v>14.5</v>
      </c>
      <c r="AE177">
        <f>LN(AD177)</f>
        <v>2.6741486494265287</v>
      </c>
    </row>
    <row r="178" spans="1:31" x14ac:dyDescent="0.2">
      <c r="A178" t="s">
        <v>43</v>
      </c>
      <c r="B178" t="s">
        <v>28</v>
      </c>
      <c r="C178" t="s">
        <v>45</v>
      </c>
      <c r="D178">
        <v>2</v>
      </c>
      <c r="E178">
        <v>4</v>
      </c>
      <c r="F178">
        <v>3</v>
      </c>
      <c r="G178" t="s">
        <v>46</v>
      </c>
      <c r="H178" t="s">
        <v>250</v>
      </c>
      <c r="I178">
        <f>IF($A178="Espanha", 1, 0)</f>
        <v>0</v>
      </c>
      <c r="J178">
        <f>IF($A178="Regional Península de Setúbal", 1, 0)</f>
        <v>1</v>
      </c>
      <c r="K178">
        <v>0</v>
      </c>
      <c r="L178">
        <f>IF($C178="Ramos Pinto", 1, 0)</f>
        <v>0</v>
      </c>
      <c r="M178">
        <f>IF($G178="Domingos Soares Franco", 1, 0)</f>
        <v>1</v>
      </c>
      <c r="N178">
        <f>IF($G178="João Portugal Ramos", 1, 0)</f>
        <v>0</v>
      </c>
      <c r="O178">
        <f>IF($G178="João Nicolau de Almeida", 1, 0)</f>
        <v>0</v>
      </c>
      <c r="P178">
        <f>IF($G178="David Baverstock e Sandra Alves", 1, 0)</f>
        <v>0</v>
      </c>
      <c r="Q178">
        <f>IF($G178="David Baverstock e Luís Patrão", 1, 0)</f>
        <v>0</v>
      </c>
      <c r="R178">
        <v>1</v>
      </c>
      <c r="S178">
        <f>IF($A178="Regional Alentejo", 1, 0)</f>
        <v>0</v>
      </c>
      <c r="T178">
        <f>IF($A178="DOC Douro", 1, 0)</f>
        <v>0</v>
      </c>
      <c r="U178">
        <v>2016</v>
      </c>
      <c r="V178" t="s">
        <v>273</v>
      </c>
      <c r="W178">
        <f>IF($A178="DOC Alentejo", 1, 0)</f>
        <v>0</v>
      </c>
      <c r="X178">
        <v>0</v>
      </c>
      <c r="Y178">
        <v>12</v>
      </c>
      <c r="Z178">
        <f>IF(C178="Esporão S.A.", 1, 0)</f>
        <v>0</v>
      </c>
      <c r="AA178">
        <f>IF($C178="José Maria da Fonseca Vinhos, S.A.", 1, 0)</f>
        <v>1</v>
      </c>
      <c r="AB178">
        <f>IF($C178="João Portugal Ramos - Vinhos, SA", 1, 0)</f>
        <v>0</v>
      </c>
      <c r="AC178">
        <v>3.51</v>
      </c>
      <c r="AD178">
        <v>14.5</v>
      </c>
      <c r="AE178">
        <f>LN(AD178)</f>
        <v>2.6741486494265287</v>
      </c>
    </row>
    <row r="179" spans="1:31" x14ac:dyDescent="0.2">
      <c r="A179" t="s">
        <v>19</v>
      </c>
      <c r="B179" t="s">
        <v>16</v>
      </c>
      <c r="C179" t="s">
        <v>45</v>
      </c>
      <c r="D179">
        <v>4</v>
      </c>
      <c r="E179">
        <v>7.5</v>
      </c>
      <c r="F179">
        <v>5.75</v>
      </c>
      <c r="G179" t="s">
        <v>46</v>
      </c>
      <c r="H179" t="s">
        <v>97</v>
      </c>
      <c r="I179">
        <f>IF($A179="Espanha", 1, 0)</f>
        <v>0</v>
      </c>
      <c r="J179">
        <f>IF($A179="Regional Península de Setúbal", 1, 0)</f>
        <v>0</v>
      </c>
      <c r="K179">
        <v>0</v>
      </c>
      <c r="L179">
        <f>IF($C179="Ramos Pinto", 1, 0)</f>
        <v>0</v>
      </c>
      <c r="M179">
        <f>IF($G179="Domingos Soares Franco", 1, 0)</f>
        <v>1</v>
      </c>
      <c r="N179">
        <f>IF($G179="João Portugal Ramos", 1, 0)</f>
        <v>0</v>
      </c>
      <c r="O179">
        <f>IF($G179="João Nicolau de Almeida", 1, 0)</f>
        <v>0</v>
      </c>
      <c r="P179">
        <f>IF($G179="David Baverstock e Sandra Alves", 1, 0)</f>
        <v>0</v>
      </c>
      <c r="Q179">
        <f>IF($G179="David Baverstock e Luís Patrão", 1, 0)</f>
        <v>0</v>
      </c>
      <c r="R179">
        <v>0</v>
      </c>
      <c r="S179">
        <f>IF($A179="Regional Alentejo", 1, 0)</f>
        <v>1</v>
      </c>
      <c r="T179">
        <f>IF($A179="DOC Douro", 1, 0)</f>
        <v>0</v>
      </c>
      <c r="U179">
        <v>2003</v>
      </c>
      <c r="V179" t="s">
        <v>274</v>
      </c>
      <c r="W179">
        <f>IF($A179="DOC Alentejo", 1, 0)</f>
        <v>0</v>
      </c>
      <c r="X179">
        <v>1</v>
      </c>
      <c r="Y179">
        <v>13</v>
      </c>
      <c r="Z179">
        <f>IF(C179="Esporão S.A.", 1, 0)</f>
        <v>0</v>
      </c>
      <c r="AA179">
        <f>IF($C179="José Maria da Fonseca Vinhos, S.A.", 1, 0)</f>
        <v>1</v>
      </c>
      <c r="AB179">
        <f>IF($C179="João Portugal Ramos - Vinhos, SA", 1, 0)</f>
        <v>0</v>
      </c>
      <c r="AC179">
        <v>6.7275</v>
      </c>
      <c r="AD179">
        <v>14.5</v>
      </c>
      <c r="AE179">
        <f>LN(AD179)</f>
        <v>2.6741486494265287</v>
      </c>
    </row>
    <row r="180" spans="1:31" x14ac:dyDescent="0.2">
      <c r="A180" t="s">
        <v>43</v>
      </c>
      <c r="B180" t="s">
        <v>104</v>
      </c>
      <c r="C180" t="s">
        <v>45</v>
      </c>
      <c r="D180">
        <v>2</v>
      </c>
      <c r="E180">
        <v>4</v>
      </c>
      <c r="F180">
        <v>3</v>
      </c>
      <c r="G180" t="s">
        <v>46</v>
      </c>
      <c r="H180" t="s">
        <v>276</v>
      </c>
      <c r="I180">
        <f>IF($A180="Espanha", 1, 0)</f>
        <v>0</v>
      </c>
      <c r="J180">
        <f>IF($A180="Regional Península de Setúbal", 1, 0)</f>
        <v>1</v>
      </c>
      <c r="K180">
        <v>1</v>
      </c>
      <c r="L180">
        <f>IF($C180="Ramos Pinto", 1, 0)</f>
        <v>0</v>
      </c>
      <c r="M180">
        <f>IF($G180="Domingos Soares Franco", 1, 0)</f>
        <v>1</v>
      </c>
      <c r="N180">
        <f>IF($G180="João Portugal Ramos", 1, 0)</f>
        <v>0</v>
      </c>
      <c r="O180">
        <f>IF($G180="João Nicolau de Almeida", 1, 0)</f>
        <v>0</v>
      </c>
      <c r="P180">
        <f>IF($G180="David Baverstock e Sandra Alves", 1, 0)</f>
        <v>0</v>
      </c>
      <c r="Q180">
        <f>IF($G180="David Baverstock e Luís Patrão", 1, 0)</f>
        <v>0</v>
      </c>
      <c r="R180">
        <v>0</v>
      </c>
      <c r="S180">
        <f>IF($A180="Regional Alentejo", 1, 0)</f>
        <v>0</v>
      </c>
      <c r="T180">
        <f>IF($A180="DOC Douro", 1, 0)</f>
        <v>0</v>
      </c>
      <c r="U180">
        <v>2005</v>
      </c>
      <c r="V180" t="s">
        <v>275</v>
      </c>
      <c r="W180">
        <f>IF($A180="DOC Alentejo", 1, 0)</f>
        <v>0</v>
      </c>
      <c r="X180">
        <v>0</v>
      </c>
      <c r="Y180">
        <v>10</v>
      </c>
      <c r="Z180">
        <f>IF(C180="Esporão S.A.", 1, 0)</f>
        <v>0</v>
      </c>
      <c r="AA180">
        <f>IF($C180="José Maria da Fonseca Vinhos, S.A.", 1, 0)</f>
        <v>1</v>
      </c>
      <c r="AB180">
        <f>IF($C180="João Portugal Ramos - Vinhos, SA", 1, 0)</f>
        <v>0</v>
      </c>
      <c r="AC180">
        <v>3.51</v>
      </c>
      <c r="AD180">
        <v>14.5</v>
      </c>
      <c r="AE180">
        <f>LN(AD180)</f>
        <v>2.6741486494265287</v>
      </c>
    </row>
    <row r="181" spans="1:31" x14ac:dyDescent="0.2">
      <c r="A181" t="s">
        <v>19</v>
      </c>
      <c r="B181" t="s">
        <v>28</v>
      </c>
      <c r="C181" t="s">
        <v>50</v>
      </c>
      <c r="D181">
        <v>2</v>
      </c>
      <c r="E181">
        <v>4</v>
      </c>
      <c r="F181">
        <v>3</v>
      </c>
      <c r="G181" t="s">
        <v>51</v>
      </c>
      <c r="H181" t="s">
        <v>279</v>
      </c>
      <c r="I181">
        <f>IF($A181="Espanha", 1, 0)</f>
        <v>0</v>
      </c>
      <c r="J181">
        <f>IF($A181="Regional Península de Setúbal", 1, 0)</f>
        <v>0</v>
      </c>
      <c r="K181">
        <v>0</v>
      </c>
      <c r="L181">
        <f>IF($C181="Ramos Pinto", 1, 0)</f>
        <v>0</v>
      </c>
      <c r="M181">
        <f>IF($G181="Domingos Soares Franco", 1, 0)</f>
        <v>0</v>
      </c>
      <c r="N181">
        <f>IF($G181="João Portugal Ramos", 1, 0)</f>
        <v>1</v>
      </c>
      <c r="O181">
        <f>IF($G181="João Nicolau de Almeida", 1, 0)</f>
        <v>0</v>
      </c>
      <c r="P181">
        <f>IF($G181="David Baverstock e Sandra Alves", 1, 0)</f>
        <v>0</v>
      </c>
      <c r="Q181">
        <f>IF($G181="David Baverstock e Luís Patrão", 1, 0)</f>
        <v>0</v>
      </c>
      <c r="R181">
        <v>1</v>
      </c>
      <c r="S181">
        <f>IF($A181="Regional Alentejo", 1, 0)</f>
        <v>1</v>
      </c>
      <c r="T181">
        <f>IF($A181="DOC Douro", 1, 0)</f>
        <v>0</v>
      </c>
      <c r="U181">
        <v>2009</v>
      </c>
      <c r="V181" t="s">
        <v>278</v>
      </c>
      <c r="W181">
        <f>IF($A181="DOC Alentejo", 1, 0)</f>
        <v>0</v>
      </c>
      <c r="X181">
        <v>0</v>
      </c>
      <c r="Y181">
        <v>12.5</v>
      </c>
      <c r="Z181">
        <f>IF(C181="Esporão S.A.", 1, 0)</f>
        <v>0</v>
      </c>
      <c r="AA181">
        <f>IF($C181="José Maria da Fonseca Vinhos, S.A.", 1, 0)</f>
        <v>0</v>
      </c>
      <c r="AB181">
        <f>IF($C181="João Portugal Ramos - Vinhos, SA", 1, 0)</f>
        <v>1</v>
      </c>
      <c r="AC181">
        <v>3.51</v>
      </c>
      <c r="AD181">
        <v>14.5</v>
      </c>
      <c r="AE181">
        <f>LN(AD181)</f>
        <v>2.6741486494265287</v>
      </c>
    </row>
    <row r="182" spans="1:31" x14ac:dyDescent="0.2">
      <c r="A182" t="s">
        <v>19</v>
      </c>
      <c r="B182" t="s">
        <v>28</v>
      </c>
      <c r="C182" t="s">
        <v>45</v>
      </c>
      <c r="D182">
        <v>2</v>
      </c>
      <c r="E182">
        <v>4</v>
      </c>
      <c r="F182">
        <v>3</v>
      </c>
      <c r="G182" t="s">
        <v>46</v>
      </c>
      <c r="H182" t="s">
        <v>281</v>
      </c>
      <c r="I182">
        <f>IF($A182="Espanha", 1, 0)</f>
        <v>0</v>
      </c>
      <c r="J182">
        <f>IF($A182="Regional Península de Setúbal", 1, 0)</f>
        <v>0</v>
      </c>
      <c r="K182">
        <v>0</v>
      </c>
      <c r="L182">
        <f>IF($C182="Ramos Pinto", 1, 0)</f>
        <v>0</v>
      </c>
      <c r="M182">
        <f>IF($G182="Domingos Soares Franco", 1, 0)</f>
        <v>1</v>
      </c>
      <c r="N182">
        <f>IF($G182="João Portugal Ramos", 1, 0)</f>
        <v>0</v>
      </c>
      <c r="O182">
        <f>IF($G182="João Nicolau de Almeida", 1, 0)</f>
        <v>0</v>
      </c>
      <c r="P182">
        <f>IF($G182="David Baverstock e Sandra Alves", 1, 0)</f>
        <v>0</v>
      </c>
      <c r="Q182">
        <f>IF($G182="David Baverstock e Luís Patrão", 1, 0)</f>
        <v>0</v>
      </c>
      <c r="R182">
        <v>1</v>
      </c>
      <c r="S182">
        <f>IF($A182="Regional Alentejo", 1, 0)</f>
        <v>1</v>
      </c>
      <c r="T182">
        <f>IF($A182="DOC Douro", 1, 0)</f>
        <v>0</v>
      </c>
      <c r="U182">
        <v>2013</v>
      </c>
      <c r="V182" t="s">
        <v>280</v>
      </c>
      <c r="W182">
        <f>IF($A182="DOC Alentejo", 1, 0)</f>
        <v>0</v>
      </c>
      <c r="X182">
        <v>0</v>
      </c>
      <c r="Y182">
        <v>12.5</v>
      </c>
      <c r="Z182">
        <f>IF(C182="Esporão S.A.", 1, 0)</f>
        <v>0</v>
      </c>
      <c r="AA182">
        <f>IF($C182="José Maria da Fonseca Vinhos, S.A.", 1, 0)</f>
        <v>1</v>
      </c>
      <c r="AB182">
        <f>IF($C182="João Portugal Ramos - Vinhos, SA", 1, 0)</f>
        <v>0</v>
      </c>
      <c r="AC182">
        <v>3.51</v>
      </c>
      <c r="AD182">
        <v>14.5</v>
      </c>
      <c r="AE182">
        <f>LN(AD182)</f>
        <v>2.6741486494265287</v>
      </c>
    </row>
    <row r="183" spans="1:31" x14ac:dyDescent="0.2">
      <c r="A183" t="s">
        <v>19</v>
      </c>
      <c r="B183" t="s">
        <v>16</v>
      </c>
      <c r="C183" t="s">
        <v>36</v>
      </c>
      <c r="D183">
        <v>4</v>
      </c>
      <c r="E183">
        <v>7.5</v>
      </c>
      <c r="F183">
        <v>5.75</v>
      </c>
      <c r="G183" t="s">
        <v>39</v>
      </c>
      <c r="H183" t="s">
        <v>270</v>
      </c>
      <c r="I183">
        <f>IF($A183="Espanha", 1, 0)</f>
        <v>0</v>
      </c>
      <c r="J183">
        <f>IF($A183="Regional Península de Setúbal", 1, 0)</f>
        <v>0</v>
      </c>
      <c r="K183">
        <v>0</v>
      </c>
      <c r="L183">
        <f>IF($C183="Ramos Pinto", 1, 0)</f>
        <v>0</v>
      </c>
      <c r="M183">
        <f>IF($G183="Domingos Soares Franco", 1, 0)</f>
        <v>0</v>
      </c>
      <c r="N183">
        <f>IF($G183="João Portugal Ramos", 1, 0)</f>
        <v>0</v>
      </c>
      <c r="O183">
        <f>IF($G183="João Nicolau de Almeida", 1, 0)</f>
        <v>0</v>
      </c>
      <c r="P183">
        <f>IF($G183="David Baverstock e Sandra Alves", 1, 0)</f>
        <v>0</v>
      </c>
      <c r="Q183">
        <f>IF($G183="David Baverstock e Luís Patrão", 1, 0)</f>
        <v>1</v>
      </c>
      <c r="R183">
        <v>0</v>
      </c>
      <c r="S183">
        <f>IF($A183="Regional Alentejo", 1, 0)</f>
        <v>1</v>
      </c>
      <c r="T183">
        <f>IF($A183="DOC Douro", 1, 0)</f>
        <v>0</v>
      </c>
      <c r="U183">
        <v>2013</v>
      </c>
      <c r="V183" t="s">
        <v>265</v>
      </c>
      <c r="W183">
        <f>IF($A183="DOC Alentejo", 1, 0)</f>
        <v>0</v>
      </c>
      <c r="X183">
        <v>1</v>
      </c>
      <c r="Y183">
        <v>13.5</v>
      </c>
      <c r="Z183">
        <f>IF(C183="Esporão S.A.", 1, 0)</f>
        <v>1</v>
      </c>
      <c r="AA183">
        <f>IF($C183="José Maria da Fonseca Vinhos, S.A.", 1, 0)</f>
        <v>0</v>
      </c>
      <c r="AB183">
        <f>IF($C183="João Portugal Ramos - Vinhos, SA", 1, 0)</f>
        <v>0</v>
      </c>
      <c r="AC183">
        <v>6.7275</v>
      </c>
      <c r="AD183">
        <v>14.5</v>
      </c>
      <c r="AE183">
        <f>LN(AD183)</f>
        <v>2.6741486494265287</v>
      </c>
    </row>
    <row r="184" spans="1:31" x14ac:dyDescent="0.2">
      <c r="A184" t="s">
        <v>19</v>
      </c>
      <c r="B184" t="s">
        <v>28</v>
      </c>
      <c r="C184" t="s">
        <v>36</v>
      </c>
      <c r="D184">
        <v>4</v>
      </c>
      <c r="E184">
        <v>7.5</v>
      </c>
      <c r="F184">
        <v>5.75</v>
      </c>
      <c r="G184" t="s">
        <v>75</v>
      </c>
      <c r="H184" t="s">
        <v>268</v>
      </c>
      <c r="I184">
        <f>IF($A184="Espanha", 1, 0)</f>
        <v>0</v>
      </c>
      <c r="J184">
        <f>IF($A184="Regional Península de Setúbal", 1, 0)</f>
        <v>0</v>
      </c>
      <c r="K184">
        <v>0</v>
      </c>
      <c r="L184">
        <f>IF($C184="Ramos Pinto", 1, 0)</f>
        <v>0</v>
      </c>
      <c r="M184">
        <f>IF($G184="Domingos Soares Franco", 1, 0)</f>
        <v>0</v>
      </c>
      <c r="N184">
        <f>IF($G184="João Portugal Ramos", 1, 0)</f>
        <v>0</v>
      </c>
      <c r="O184">
        <f>IF($G184="João Nicolau de Almeida", 1, 0)</f>
        <v>0</v>
      </c>
      <c r="P184">
        <f>IF($G184="David Baverstock e Sandra Alves", 1, 0)</f>
        <v>1</v>
      </c>
      <c r="Q184">
        <f>IF($G184="David Baverstock e Luís Patrão", 1, 0)</f>
        <v>0</v>
      </c>
      <c r="R184">
        <v>1</v>
      </c>
      <c r="S184">
        <f>IF($A184="Regional Alentejo", 1, 0)</f>
        <v>1</v>
      </c>
      <c r="T184">
        <f>IF($A184="DOC Douro", 1, 0)</f>
        <v>0</v>
      </c>
      <c r="U184">
        <v>2014</v>
      </c>
      <c r="V184" t="s">
        <v>282</v>
      </c>
      <c r="W184">
        <f>IF($A184="DOC Alentejo", 1, 0)</f>
        <v>0</v>
      </c>
      <c r="X184">
        <v>0</v>
      </c>
      <c r="Y184">
        <v>13.5</v>
      </c>
      <c r="Z184">
        <f>IF(C184="Esporão S.A.", 1, 0)</f>
        <v>1</v>
      </c>
      <c r="AA184">
        <f>IF($C184="José Maria da Fonseca Vinhos, S.A.", 1, 0)</f>
        <v>0</v>
      </c>
      <c r="AB184">
        <f>IF($C184="João Portugal Ramos - Vinhos, SA", 1, 0)</f>
        <v>0</v>
      </c>
      <c r="AC184">
        <v>6.7275</v>
      </c>
      <c r="AD184">
        <v>14.5</v>
      </c>
      <c r="AE184">
        <f>LN(AD184)</f>
        <v>2.6741486494265287</v>
      </c>
    </row>
    <row r="185" spans="1:31" x14ac:dyDescent="0.2">
      <c r="A185" t="s">
        <v>43</v>
      </c>
      <c r="B185" t="s">
        <v>28</v>
      </c>
      <c r="C185" t="s">
        <v>45</v>
      </c>
      <c r="D185">
        <v>4</v>
      </c>
      <c r="E185">
        <v>7.5</v>
      </c>
      <c r="F185">
        <v>5.75</v>
      </c>
      <c r="G185" t="s">
        <v>46</v>
      </c>
      <c r="H185" t="s">
        <v>284</v>
      </c>
      <c r="I185">
        <f>IF($A185="Espanha", 1, 0)</f>
        <v>0</v>
      </c>
      <c r="J185">
        <f>IF($A185="Regional Península de Setúbal", 1, 0)</f>
        <v>1</v>
      </c>
      <c r="K185">
        <v>0</v>
      </c>
      <c r="L185">
        <f>IF($C185="Ramos Pinto", 1, 0)</f>
        <v>0</v>
      </c>
      <c r="M185">
        <f>IF($G185="Domingos Soares Franco", 1, 0)</f>
        <v>1</v>
      </c>
      <c r="N185">
        <f>IF($G185="João Portugal Ramos", 1, 0)</f>
        <v>0</v>
      </c>
      <c r="O185">
        <f>IF($G185="João Nicolau de Almeida", 1, 0)</f>
        <v>0</v>
      </c>
      <c r="P185">
        <f>IF($G185="David Baverstock e Sandra Alves", 1, 0)</f>
        <v>0</v>
      </c>
      <c r="Q185">
        <f>IF($G185="David Baverstock e Luís Patrão", 1, 0)</f>
        <v>0</v>
      </c>
      <c r="R185">
        <v>1</v>
      </c>
      <c r="S185">
        <f>IF($A185="Regional Alentejo", 1, 0)</f>
        <v>0</v>
      </c>
      <c r="T185">
        <f>IF($A185="DOC Douro", 1, 0)</f>
        <v>0</v>
      </c>
      <c r="U185">
        <v>2016</v>
      </c>
      <c r="V185" t="s">
        <v>283</v>
      </c>
      <c r="W185">
        <f>IF($A185="DOC Alentejo", 1, 0)</f>
        <v>0</v>
      </c>
      <c r="X185">
        <v>0</v>
      </c>
      <c r="Y185">
        <v>11</v>
      </c>
      <c r="Z185">
        <f>IF(C185="Esporão S.A.", 1, 0)</f>
        <v>0</v>
      </c>
      <c r="AA185">
        <f>IF($C185="José Maria da Fonseca Vinhos, S.A.", 1, 0)</f>
        <v>1</v>
      </c>
      <c r="AB185">
        <f>IF($C185="João Portugal Ramos - Vinhos, SA", 1, 0)</f>
        <v>0</v>
      </c>
      <c r="AC185">
        <v>6.7275</v>
      </c>
      <c r="AD185">
        <v>14</v>
      </c>
      <c r="AE185">
        <f>LN(AD185)</f>
        <v>2.6390573296152584</v>
      </c>
    </row>
    <row r="186" spans="1:31" x14ac:dyDescent="0.2">
      <c r="A186" t="s">
        <v>19</v>
      </c>
      <c r="B186" t="s">
        <v>16</v>
      </c>
      <c r="C186" t="s">
        <v>50</v>
      </c>
      <c r="D186">
        <v>2</v>
      </c>
      <c r="E186">
        <v>4</v>
      </c>
      <c r="F186">
        <v>3</v>
      </c>
      <c r="G186" t="s">
        <v>51</v>
      </c>
      <c r="H186" t="s">
        <v>286</v>
      </c>
      <c r="I186">
        <f>IF($A186="Espanha", 1, 0)</f>
        <v>0</v>
      </c>
      <c r="J186">
        <f>IF($A186="Regional Península de Setúbal", 1, 0)</f>
        <v>0</v>
      </c>
      <c r="K186">
        <v>0</v>
      </c>
      <c r="L186">
        <f>IF($C186="Ramos Pinto", 1, 0)</f>
        <v>0</v>
      </c>
      <c r="M186">
        <f>IF($G186="Domingos Soares Franco", 1, 0)</f>
        <v>0</v>
      </c>
      <c r="N186">
        <f>IF($G186="João Portugal Ramos", 1, 0)</f>
        <v>1</v>
      </c>
      <c r="O186">
        <f>IF($G186="João Nicolau de Almeida", 1, 0)</f>
        <v>0</v>
      </c>
      <c r="P186">
        <f>IF($G186="David Baverstock e Sandra Alves", 1, 0)</f>
        <v>0</v>
      </c>
      <c r="Q186">
        <f>IF($G186="David Baverstock e Luís Patrão", 1, 0)</f>
        <v>0</v>
      </c>
      <c r="R186">
        <v>0</v>
      </c>
      <c r="S186">
        <f>IF($A186="Regional Alentejo", 1, 0)</f>
        <v>1</v>
      </c>
      <c r="T186">
        <f>IF($A186="DOC Douro", 1, 0)</f>
        <v>0</v>
      </c>
      <c r="U186">
        <v>2004</v>
      </c>
      <c r="V186" t="s">
        <v>285</v>
      </c>
      <c r="W186">
        <f>IF($A186="DOC Alentejo", 1, 0)</f>
        <v>0</v>
      </c>
      <c r="X186">
        <v>1</v>
      </c>
      <c r="Y186">
        <v>13.5</v>
      </c>
      <c r="Z186">
        <f>IF(C186="Esporão S.A.", 1, 0)</f>
        <v>0</v>
      </c>
      <c r="AA186">
        <f>IF($C186="José Maria da Fonseca Vinhos, S.A.", 1, 0)</f>
        <v>0</v>
      </c>
      <c r="AB186">
        <f>IF($C186="João Portugal Ramos - Vinhos, SA", 1, 0)</f>
        <v>1</v>
      </c>
      <c r="AC186">
        <v>3.51</v>
      </c>
      <c r="AD186">
        <v>14</v>
      </c>
      <c r="AE186">
        <f>LN(AD186)</f>
        <v>2.6390573296152584</v>
      </c>
    </row>
    <row r="187" spans="1:31" x14ac:dyDescent="0.2">
      <c r="A187" t="s">
        <v>19</v>
      </c>
      <c r="B187" t="s">
        <v>16</v>
      </c>
      <c r="C187" t="s">
        <v>50</v>
      </c>
      <c r="D187">
        <v>2</v>
      </c>
      <c r="E187">
        <v>4</v>
      </c>
      <c r="F187">
        <v>3</v>
      </c>
      <c r="G187" t="s">
        <v>51</v>
      </c>
      <c r="H187" t="s">
        <v>248</v>
      </c>
      <c r="I187">
        <f>IF($A187="Espanha", 1, 0)</f>
        <v>0</v>
      </c>
      <c r="J187">
        <f>IF($A187="Regional Península de Setúbal", 1, 0)</f>
        <v>0</v>
      </c>
      <c r="K187">
        <v>0</v>
      </c>
      <c r="L187">
        <f>IF($C187="Ramos Pinto", 1, 0)</f>
        <v>0</v>
      </c>
      <c r="M187">
        <f>IF($G187="Domingos Soares Franco", 1, 0)</f>
        <v>0</v>
      </c>
      <c r="N187">
        <f>IF($G187="João Portugal Ramos", 1, 0)</f>
        <v>1</v>
      </c>
      <c r="O187">
        <f>IF($G187="João Nicolau de Almeida", 1, 0)</f>
        <v>0</v>
      </c>
      <c r="P187">
        <f>IF($G187="David Baverstock e Sandra Alves", 1, 0)</f>
        <v>0</v>
      </c>
      <c r="Q187">
        <f>IF($G187="David Baverstock e Luís Patrão", 1, 0)</f>
        <v>0</v>
      </c>
      <c r="R187">
        <v>0</v>
      </c>
      <c r="S187">
        <f>IF($A187="Regional Alentejo", 1, 0)</f>
        <v>1</v>
      </c>
      <c r="T187">
        <f>IF($A187="DOC Douro", 1, 0)</f>
        <v>0</v>
      </c>
      <c r="U187">
        <v>2005</v>
      </c>
      <c r="V187" t="s">
        <v>287</v>
      </c>
      <c r="W187">
        <f>IF($A187="DOC Alentejo", 1, 0)</f>
        <v>0</v>
      </c>
      <c r="X187">
        <v>1</v>
      </c>
      <c r="Y187">
        <v>13.5</v>
      </c>
      <c r="Z187">
        <f>IF(C187="Esporão S.A.", 1, 0)</f>
        <v>0</v>
      </c>
      <c r="AA187">
        <f>IF($C187="José Maria da Fonseca Vinhos, S.A.", 1, 0)</f>
        <v>0</v>
      </c>
      <c r="AB187">
        <f>IF($C187="João Portugal Ramos - Vinhos, SA", 1, 0)</f>
        <v>1</v>
      </c>
      <c r="AC187">
        <v>3.51</v>
      </c>
      <c r="AD187">
        <v>14</v>
      </c>
      <c r="AE187">
        <f>LN(AD187)</f>
        <v>2.6390573296152584</v>
      </c>
    </row>
    <row r="188" spans="1:31" x14ac:dyDescent="0.2">
      <c r="A188" t="s">
        <v>17</v>
      </c>
      <c r="B188" t="s">
        <v>16</v>
      </c>
      <c r="C188" t="s">
        <v>45</v>
      </c>
      <c r="D188">
        <v>2</v>
      </c>
      <c r="E188">
        <v>4</v>
      </c>
      <c r="F188">
        <v>3</v>
      </c>
      <c r="G188" t="s">
        <v>46</v>
      </c>
      <c r="H188" t="s">
        <v>105</v>
      </c>
      <c r="I188">
        <f>IF($A188="Espanha", 1, 0)</f>
        <v>0</v>
      </c>
      <c r="J188">
        <f>IF($A188="Regional Península de Setúbal", 1, 0)</f>
        <v>0</v>
      </c>
      <c r="K188">
        <v>0</v>
      </c>
      <c r="L188">
        <f>IF($C188="Ramos Pinto", 1, 0)</f>
        <v>0</v>
      </c>
      <c r="M188">
        <f>IF($G188="Domingos Soares Franco", 1, 0)</f>
        <v>1</v>
      </c>
      <c r="N188">
        <f>IF($G188="João Portugal Ramos", 1, 0)</f>
        <v>0</v>
      </c>
      <c r="O188">
        <f>IF($G188="João Nicolau de Almeida", 1, 0)</f>
        <v>0</v>
      </c>
      <c r="P188">
        <f>IF($G188="David Baverstock e Sandra Alves", 1, 0)</f>
        <v>0</v>
      </c>
      <c r="Q188">
        <f>IF($G188="David Baverstock e Luís Patrão", 1, 0)</f>
        <v>0</v>
      </c>
      <c r="R188">
        <v>0</v>
      </c>
      <c r="S188">
        <f>IF($A188="Regional Alentejo", 1, 0)</f>
        <v>0</v>
      </c>
      <c r="T188">
        <f>IF($A188="DOC Douro", 1, 0)</f>
        <v>1</v>
      </c>
      <c r="U188">
        <v>2002</v>
      </c>
      <c r="V188" t="s">
        <v>288</v>
      </c>
      <c r="W188">
        <f>IF($A188="DOC Alentejo", 1, 0)</f>
        <v>0</v>
      </c>
      <c r="X188">
        <v>1</v>
      </c>
      <c r="Y188">
        <v>12.5</v>
      </c>
      <c r="Z188">
        <f>IF(C188="Esporão S.A.", 1, 0)</f>
        <v>0</v>
      </c>
      <c r="AA188">
        <f>IF($C188="José Maria da Fonseca Vinhos, S.A.", 1, 0)</f>
        <v>1</v>
      </c>
      <c r="AB188">
        <f>IF($C188="João Portugal Ramos - Vinhos, SA", 1, 0)</f>
        <v>0</v>
      </c>
      <c r="AC188">
        <v>3.51</v>
      </c>
      <c r="AD188">
        <v>13.5</v>
      </c>
      <c r="AE188">
        <f>LN(AD188)</f>
        <v>2.6026896854443837</v>
      </c>
    </row>
    <row r="189" spans="1:31" x14ac:dyDescent="0.2">
      <c r="A189" t="s">
        <v>43</v>
      </c>
      <c r="B189" t="s">
        <v>28</v>
      </c>
      <c r="C189" t="s">
        <v>45</v>
      </c>
      <c r="D189">
        <v>2</v>
      </c>
      <c r="E189">
        <v>4</v>
      </c>
      <c r="F189">
        <v>3</v>
      </c>
      <c r="G189" t="s">
        <v>46</v>
      </c>
      <c r="H189" t="s">
        <v>277</v>
      </c>
      <c r="I189">
        <f>IF($A189="Espanha", 1, 0)</f>
        <v>0</v>
      </c>
      <c r="J189">
        <f>IF($A189="Regional Península de Setúbal", 1, 0)</f>
        <v>1</v>
      </c>
      <c r="K189">
        <v>0</v>
      </c>
      <c r="L189">
        <f>IF($C189="Ramos Pinto", 1, 0)</f>
        <v>0</v>
      </c>
      <c r="M189">
        <f>IF($G189="Domingos Soares Franco", 1, 0)</f>
        <v>1</v>
      </c>
      <c r="N189">
        <f>IF($G189="João Portugal Ramos", 1, 0)</f>
        <v>0</v>
      </c>
      <c r="O189">
        <f>IF($G189="João Nicolau de Almeida", 1, 0)</f>
        <v>0</v>
      </c>
      <c r="P189">
        <f>IF($G189="David Baverstock e Sandra Alves", 1, 0)</f>
        <v>0</v>
      </c>
      <c r="Q189">
        <f>IF($G189="David Baverstock e Luís Patrão", 1, 0)</f>
        <v>0</v>
      </c>
      <c r="R189">
        <v>1</v>
      </c>
      <c r="S189">
        <f>IF($A189="Regional Alentejo", 1, 0)</f>
        <v>0</v>
      </c>
      <c r="T189">
        <f>IF($A189="DOC Douro", 1, 0)</f>
        <v>0</v>
      </c>
      <c r="U189">
        <v>2012</v>
      </c>
      <c r="V189" t="s">
        <v>289</v>
      </c>
      <c r="W189">
        <f>IF($A189="DOC Alentejo", 1, 0)</f>
        <v>0</v>
      </c>
      <c r="X189">
        <v>0</v>
      </c>
      <c r="Y189">
        <v>11.5</v>
      </c>
      <c r="Z189">
        <f>IF(C189="Esporão S.A.", 1, 0)</f>
        <v>0</v>
      </c>
      <c r="AA189">
        <f>IF($C189="José Maria da Fonseca Vinhos, S.A.", 1, 0)</f>
        <v>1</v>
      </c>
      <c r="AB189">
        <f>IF($C189="João Portugal Ramos - Vinhos, SA", 1, 0)</f>
        <v>0</v>
      </c>
      <c r="AC189">
        <v>3.51</v>
      </c>
      <c r="AD189">
        <v>13.5</v>
      </c>
      <c r="AE189">
        <f>LN(AD189)</f>
        <v>2.6026896854443837</v>
      </c>
    </row>
    <row r="190" spans="1:31" x14ac:dyDescent="0.2">
      <c r="A190" t="s">
        <v>43</v>
      </c>
      <c r="B190" t="s">
        <v>28</v>
      </c>
      <c r="C190" t="s">
        <v>45</v>
      </c>
      <c r="D190">
        <v>2</v>
      </c>
      <c r="E190">
        <v>4</v>
      </c>
      <c r="F190">
        <v>3</v>
      </c>
      <c r="G190" t="s">
        <v>46</v>
      </c>
      <c r="H190" t="s">
        <v>277</v>
      </c>
      <c r="I190">
        <f>IF($A190="Espanha", 1, 0)</f>
        <v>0</v>
      </c>
      <c r="J190">
        <f>IF($A190="Regional Península de Setúbal", 1, 0)</f>
        <v>1</v>
      </c>
      <c r="K190">
        <v>0</v>
      </c>
      <c r="L190">
        <f>IF($C190="Ramos Pinto", 1, 0)</f>
        <v>0</v>
      </c>
      <c r="M190">
        <f>IF($G190="Domingos Soares Franco", 1, 0)</f>
        <v>1</v>
      </c>
      <c r="N190">
        <f>IF($G190="João Portugal Ramos", 1, 0)</f>
        <v>0</v>
      </c>
      <c r="O190">
        <f>IF($G190="João Nicolau de Almeida", 1, 0)</f>
        <v>0</v>
      </c>
      <c r="P190">
        <f>IF($G190="David Baverstock e Sandra Alves", 1, 0)</f>
        <v>0</v>
      </c>
      <c r="Q190">
        <f>IF($G190="David Baverstock e Luís Patrão", 1, 0)</f>
        <v>0</v>
      </c>
      <c r="R190">
        <v>1</v>
      </c>
      <c r="S190">
        <f>IF($A190="Regional Alentejo", 1, 0)</f>
        <v>0</v>
      </c>
      <c r="T190">
        <f>IF($A190="DOC Douro", 1, 0)</f>
        <v>0</v>
      </c>
      <c r="U190">
        <v>2013</v>
      </c>
      <c r="V190" t="s">
        <v>290</v>
      </c>
      <c r="W190">
        <f>IF($A190="DOC Alentejo", 1, 0)</f>
        <v>0</v>
      </c>
      <c r="X190">
        <v>0</v>
      </c>
      <c r="Y190">
        <v>11.5</v>
      </c>
      <c r="Z190">
        <f>IF(C190="Esporão S.A.", 1, 0)</f>
        <v>0</v>
      </c>
      <c r="AA190">
        <f>IF($C190="José Maria da Fonseca Vinhos, S.A.", 1, 0)</f>
        <v>1</v>
      </c>
      <c r="AB190">
        <f>IF($C190="João Portugal Ramos - Vinhos, SA", 1, 0)</f>
        <v>0</v>
      </c>
      <c r="AC190">
        <v>3.51</v>
      </c>
      <c r="AD190">
        <v>13.5</v>
      </c>
      <c r="AE190">
        <f>LN(AD190)</f>
        <v>2.6026896854443837</v>
      </c>
    </row>
    <row r="191" spans="1:31" x14ac:dyDescent="0.2">
      <c r="A191" t="s">
        <v>19</v>
      </c>
      <c r="B191" t="s">
        <v>16</v>
      </c>
      <c r="C191" t="s">
        <v>45</v>
      </c>
      <c r="D191">
        <v>2</v>
      </c>
      <c r="E191">
        <v>4</v>
      </c>
      <c r="F191">
        <v>3</v>
      </c>
      <c r="G191" t="s">
        <v>46</v>
      </c>
      <c r="H191" t="s">
        <v>292</v>
      </c>
      <c r="I191">
        <f>IF($A191="Espanha", 1, 0)</f>
        <v>0</v>
      </c>
      <c r="J191">
        <f>IF($A191="Regional Península de Setúbal", 1, 0)</f>
        <v>0</v>
      </c>
      <c r="K191">
        <v>0</v>
      </c>
      <c r="L191">
        <f>IF($C191="Ramos Pinto", 1, 0)</f>
        <v>0</v>
      </c>
      <c r="M191">
        <f>IF($G191="Domingos Soares Franco", 1, 0)</f>
        <v>1</v>
      </c>
      <c r="N191">
        <f>IF($G191="João Portugal Ramos", 1, 0)</f>
        <v>0</v>
      </c>
      <c r="O191">
        <f>IF($G191="João Nicolau de Almeida", 1, 0)</f>
        <v>0</v>
      </c>
      <c r="P191">
        <f>IF($G191="David Baverstock e Sandra Alves", 1, 0)</f>
        <v>0</v>
      </c>
      <c r="Q191">
        <f>IF($G191="David Baverstock e Luís Patrão", 1, 0)</f>
        <v>0</v>
      </c>
      <c r="R191">
        <v>0</v>
      </c>
      <c r="S191">
        <f>IF($A191="Regional Alentejo", 1, 0)</f>
        <v>1</v>
      </c>
      <c r="T191">
        <f>IF($A191="DOC Douro", 1, 0)</f>
        <v>0</v>
      </c>
      <c r="U191">
        <v>2004</v>
      </c>
      <c r="V191" t="s">
        <v>291</v>
      </c>
      <c r="W191">
        <f>IF($A191="DOC Alentejo", 1, 0)</f>
        <v>0</v>
      </c>
      <c r="X191">
        <v>1</v>
      </c>
      <c r="Y191">
        <v>13</v>
      </c>
      <c r="Z191">
        <f>IF(C191="Esporão S.A.", 1, 0)</f>
        <v>0</v>
      </c>
      <c r="AA191">
        <f>IF($C191="José Maria da Fonseca Vinhos, S.A.", 1, 0)</f>
        <v>1</v>
      </c>
      <c r="AB191">
        <f>IF($C191="João Portugal Ramos - Vinhos, SA", 1, 0)</f>
        <v>0</v>
      </c>
      <c r="AC191">
        <v>3.51</v>
      </c>
      <c r="AD191">
        <v>13</v>
      </c>
      <c r="AE191">
        <f>LN(AD191)</f>
        <v>2.5649493574615367</v>
      </c>
    </row>
    <row r="192" spans="1:31" x14ac:dyDescent="0.2">
      <c r="A192" t="s">
        <v>43</v>
      </c>
      <c r="B192" t="s">
        <v>16</v>
      </c>
      <c r="C192" t="s">
        <v>45</v>
      </c>
      <c r="D192">
        <v>7.5</v>
      </c>
      <c r="E192">
        <v>10</v>
      </c>
      <c r="F192">
        <v>8.75</v>
      </c>
      <c r="G192" t="s">
        <v>46</v>
      </c>
      <c r="H192" t="s">
        <v>61</v>
      </c>
      <c r="I192">
        <f>IF($A192="Espanha", 1, 0)</f>
        <v>0</v>
      </c>
      <c r="J192">
        <f>IF($A192="Regional Península de Setúbal", 1, 0)</f>
        <v>1</v>
      </c>
      <c r="K192">
        <v>0</v>
      </c>
      <c r="L192">
        <f>IF($C192="Ramos Pinto", 1, 0)</f>
        <v>0</v>
      </c>
      <c r="M192">
        <f>IF($G192="Domingos Soares Franco", 1, 0)</f>
        <v>1</v>
      </c>
      <c r="N192">
        <f>IF($G192="João Portugal Ramos", 1, 0)</f>
        <v>0</v>
      </c>
      <c r="O192">
        <f>IF($G192="João Nicolau de Almeida", 1, 0)</f>
        <v>0</v>
      </c>
      <c r="P192">
        <f>IF($G192="David Baverstock e Sandra Alves", 1, 0)</f>
        <v>0</v>
      </c>
      <c r="Q192">
        <f>IF($G192="David Baverstock e Luís Patrão", 1, 0)</f>
        <v>0</v>
      </c>
      <c r="R192">
        <v>0</v>
      </c>
      <c r="S192">
        <f>IF($A192="Regional Alentejo", 1, 0)</f>
        <v>0</v>
      </c>
      <c r="T192">
        <f>IF($A192="DOC Douro", 1, 0)</f>
        <v>0</v>
      </c>
      <c r="U192">
        <v>1999</v>
      </c>
      <c r="V192" t="s">
        <v>293</v>
      </c>
      <c r="W192">
        <f>IF($A192="DOC Alentejo", 1, 0)</f>
        <v>0</v>
      </c>
      <c r="X192">
        <v>1</v>
      </c>
      <c r="Y192">
        <v>12.5</v>
      </c>
      <c r="Z192">
        <f>IF(C192="Esporão S.A.", 1, 0)</f>
        <v>0</v>
      </c>
      <c r="AA192">
        <f>IF($C192="José Maria da Fonseca Vinhos, S.A.", 1, 0)</f>
        <v>1</v>
      </c>
      <c r="AB192">
        <f>IF($C192="João Portugal Ramos - Vinhos, SA", 1, 0)</f>
        <v>0</v>
      </c>
      <c r="AC192">
        <v>10.237500000000001</v>
      </c>
      <c r="AD192">
        <v>12.5</v>
      </c>
      <c r="AE192">
        <f>LN(AD192)</f>
        <v>2.5257286443082556</v>
      </c>
    </row>
  </sheetData>
  <autoFilter ref="V1:AD19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Model 1</vt:lpstr>
      <vt:lpstr>Model 2</vt:lpstr>
      <vt:lpstr>Model 3</vt:lpstr>
      <vt:lpstr>Model 4</vt:lpstr>
      <vt:lpstr>Model 5</vt:lpstr>
      <vt:lpstr>Model 6</vt:lpstr>
      <vt:lpstr>Model 7</vt:lpstr>
      <vt:lpstr>Model 8</vt:lpstr>
      <vt:lpstr>Original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2020-11-30T03:21:25Z</dcterms:created>
  <dcterms:modified xsi:type="dcterms:W3CDTF">2020-11-30T03:21:25Z</dcterms:modified>
</cp:coreProperties>
</file>