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2790755\Documents\GitHub\cis-17c\lab 4 curve fit\"/>
    </mc:Choice>
  </mc:AlternateContent>
  <xr:revisionPtr revIDLastSave="0" documentId="13_ncr:1_{2F5381BA-24A1-479F-8A9D-4B40C562079F}" xr6:coauthVersionLast="47" xr6:coauthVersionMax="47" xr10:uidLastSave="{00000000-0000-0000-0000-000000000000}"/>
  <bookViews>
    <workbookView xWindow="-120" yWindow="-120" windowWidth="29040" windowHeight="15840" activeTab="2" xr2:uid="{8DA8DDEE-8EA2-4749-956E-156CEE5C5A67}"/>
  </bookViews>
  <sheets>
    <sheet name="JustDataForLab" sheetId="1" r:id="rId1"/>
    <sheet name="LinearCurveFit_YouCanChange" sheetId="2" r:id="rId2"/>
    <sheet name="PlotDat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G15" i="2"/>
  <c r="E15" i="2"/>
  <c r="C15" i="2"/>
  <c r="G14" i="2"/>
  <c r="E14" i="2"/>
  <c r="E7" i="2"/>
  <c r="E6" i="2"/>
  <c r="C16" i="2" l="1"/>
  <c r="F14" i="2"/>
  <c r="D16" i="2"/>
  <c r="D15" i="2"/>
  <c r="D14" i="2"/>
  <c r="F16" i="2"/>
  <c r="F15" i="2"/>
  <c r="H15" i="2" s="1"/>
  <c r="H14" i="2" l="1"/>
  <c r="G16" i="2"/>
  <c r="C17" i="2"/>
  <c r="H16" i="2"/>
  <c r="G17" i="2" l="1"/>
  <c r="C18" i="2"/>
  <c r="F17" i="2"/>
  <c r="D17" i="2"/>
  <c r="G18" i="2" l="1"/>
  <c r="C19" i="2"/>
  <c r="F18" i="2"/>
  <c r="D18" i="2"/>
  <c r="H17" i="2"/>
  <c r="C20" i="2" l="1"/>
  <c r="G19" i="2"/>
  <c r="D19" i="2"/>
  <c r="F19" i="2"/>
  <c r="H19" i="2" s="1"/>
  <c r="H18" i="2"/>
  <c r="C21" i="2" l="1"/>
  <c r="G20" i="2"/>
  <c r="F20" i="2"/>
  <c r="H20" i="2" s="1"/>
  <c r="D20" i="2"/>
  <c r="C22" i="2" l="1"/>
  <c r="G21" i="2"/>
  <c r="F21" i="2"/>
  <c r="H21" i="2" s="1"/>
  <c r="D21" i="2"/>
  <c r="C23" i="2" l="1"/>
  <c r="G22" i="2"/>
  <c r="F22" i="2"/>
  <c r="H22" i="2" s="1"/>
  <c r="D22" i="2"/>
  <c r="C24" i="2" l="1"/>
  <c r="G23" i="2"/>
  <c r="F23" i="2"/>
  <c r="H23" i="2" s="1"/>
  <c r="D23" i="2"/>
  <c r="G24" i="2" l="1"/>
  <c r="C25" i="2"/>
  <c r="F24" i="2"/>
  <c r="H24" i="2" s="1"/>
  <c r="D24" i="2"/>
  <c r="G25" i="2" l="1"/>
  <c r="C26" i="2"/>
  <c r="D25" i="2"/>
  <c r="F25" i="2"/>
  <c r="H25" i="2" s="1"/>
  <c r="G26" i="2" l="1"/>
  <c r="C27" i="2"/>
  <c r="F26" i="2"/>
  <c r="H26" i="2" s="1"/>
  <c r="D26" i="2"/>
  <c r="C28" i="2" l="1"/>
  <c r="G27" i="2"/>
  <c r="F27" i="2"/>
  <c r="H27" i="2" s="1"/>
  <c r="D27" i="2"/>
  <c r="C29" i="2" l="1"/>
  <c r="G28" i="2"/>
  <c r="D28" i="2"/>
  <c r="F28" i="2"/>
  <c r="H28" i="2" s="1"/>
  <c r="C30" i="2" l="1"/>
  <c r="G29" i="2"/>
  <c r="D29" i="2"/>
  <c r="F29" i="2"/>
  <c r="H29" i="2" s="1"/>
  <c r="C31" i="2" l="1"/>
  <c r="G30" i="2"/>
  <c r="D30" i="2"/>
  <c r="F30" i="2"/>
  <c r="H30" i="2" s="1"/>
  <c r="C32" i="2" l="1"/>
  <c r="G31" i="2"/>
  <c r="F31" i="2"/>
  <c r="H31" i="2" s="1"/>
  <c r="D31" i="2"/>
  <c r="G32" i="2" l="1"/>
  <c r="C33" i="2"/>
  <c r="F32" i="2"/>
  <c r="H32" i="2" s="1"/>
  <c r="D32" i="2"/>
  <c r="G33" i="2" l="1"/>
  <c r="C34" i="2"/>
  <c r="D33" i="2"/>
  <c r="F33" i="2"/>
  <c r="H33" i="2" s="1"/>
  <c r="G34" i="2" l="1"/>
  <c r="C35" i="2"/>
  <c r="F34" i="2"/>
  <c r="H34" i="2" s="1"/>
  <c r="D34" i="2"/>
  <c r="C36" i="2" l="1"/>
  <c r="G35" i="2"/>
  <c r="F35" i="2"/>
  <c r="H35" i="2" s="1"/>
  <c r="D35" i="2"/>
  <c r="C37" i="2" l="1"/>
  <c r="G36" i="2"/>
  <c r="D36" i="2"/>
  <c r="F36" i="2"/>
  <c r="H36" i="2" s="1"/>
  <c r="C38" i="2" l="1"/>
  <c r="G37" i="2"/>
  <c r="D37" i="2"/>
  <c r="F37" i="2"/>
  <c r="H37" i="2" s="1"/>
  <c r="C39" i="2" l="1"/>
  <c r="G38" i="2"/>
  <c r="D38" i="2"/>
  <c r="F38" i="2"/>
  <c r="H38" i="2" s="1"/>
  <c r="C40" i="2" l="1"/>
  <c r="G39" i="2"/>
  <c r="F39" i="2"/>
  <c r="H39" i="2" s="1"/>
  <c r="D39" i="2"/>
  <c r="G40" i="2" l="1"/>
  <c r="C41" i="2"/>
  <c r="F40" i="2"/>
  <c r="H40" i="2" s="1"/>
  <c r="D40" i="2"/>
  <c r="G41" i="2" l="1"/>
  <c r="C42" i="2"/>
  <c r="F41" i="2"/>
  <c r="H41" i="2" s="1"/>
  <c r="D41" i="2"/>
  <c r="G42" i="2" l="1"/>
  <c r="C43" i="2"/>
  <c r="F42" i="2"/>
  <c r="H42" i="2" s="1"/>
  <c r="D42" i="2"/>
  <c r="C44" i="2" l="1"/>
  <c r="G43" i="2"/>
  <c r="D43" i="2"/>
  <c r="F43" i="2"/>
  <c r="H43" i="2" s="1"/>
  <c r="C45" i="2" l="1"/>
  <c r="G44" i="2"/>
  <c r="D44" i="2"/>
  <c r="F44" i="2"/>
  <c r="H44" i="2" s="1"/>
  <c r="C46" i="2" l="1"/>
  <c r="G45" i="2"/>
  <c r="D45" i="2"/>
  <c r="F45" i="2"/>
  <c r="H45" i="2" s="1"/>
  <c r="C47" i="2" l="1"/>
  <c r="G46" i="2"/>
  <c r="D46" i="2"/>
  <c r="F46" i="2"/>
  <c r="H46" i="2" s="1"/>
  <c r="C48" i="2" l="1"/>
  <c r="G47" i="2"/>
  <c r="D47" i="2"/>
  <c r="F47" i="2"/>
  <c r="H47" i="2" s="1"/>
  <c r="G48" i="2" l="1"/>
  <c r="C49" i="2"/>
  <c r="F48" i="2"/>
  <c r="H48" i="2" s="1"/>
  <c r="D48" i="2"/>
  <c r="G49" i="2" l="1"/>
  <c r="C50" i="2"/>
  <c r="F49" i="2"/>
  <c r="H49" i="2" s="1"/>
  <c r="D49" i="2"/>
  <c r="G50" i="2" l="1"/>
  <c r="H7" i="2" s="1"/>
  <c r="F50" i="2"/>
  <c r="H6" i="2" s="1"/>
  <c r="D50" i="2"/>
  <c r="H5" i="2"/>
  <c r="H50" i="2" l="1"/>
  <c r="H8" i="2" s="1"/>
  <c r="D6" i="2" s="1"/>
  <c r="D7" i="2" l="1"/>
  <c r="I50" i="2" s="1"/>
  <c r="I48" i="2" l="1"/>
  <c r="I14" i="2"/>
  <c r="I45" i="2"/>
  <c r="I35" i="2"/>
  <c r="I15" i="2"/>
  <c r="I22" i="2"/>
  <c r="I25" i="2"/>
  <c r="I43" i="2"/>
  <c r="I41" i="2"/>
  <c r="I49" i="2"/>
  <c r="I31" i="2"/>
  <c r="I38" i="2"/>
  <c r="I28" i="2"/>
  <c r="I18" i="2"/>
  <c r="I26" i="2"/>
  <c r="I24" i="2"/>
  <c r="I21" i="2"/>
  <c r="I44" i="2"/>
  <c r="I34" i="2"/>
  <c r="I30" i="2"/>
  <c r="I16" i="2"/>
  <c r="I36" i="2"/>
  <c r="I32" i="2"/>
  <c r="I17" i="2"/>
  <c r="I29" i="2"/>
  <c r="I19" i="2"/>
  <c r="I42" i="2"/>
  <c r="I23" i="2"/>
  <c r="I20" i="2"/>
  <c r="I39" i="2"/>
  <c r="I46" i="2"/>
  <c r="I47" i="2"/>
  <c r="I40" i="2"/>
  <c r="I33" i="2"/>
  <c r="I37" i="2"/>
  <c r="I27" i="2"/>
</calcChain>
</file>

<file path=xl/sharedStrings.xml><?xml version="1.0" encoding="utf-8"?>
<sst xmlns="http://schemas.openxmlformats.org/spreadsheetml/2006/main" count="55" uniqueCount="31">
  <si>
    <t>Least Squares Curve Fit for a Line</t>
  </si>
  <si>
    <t xml:space="preserve"> = SumX</t>
  </si>
  <si>
    <t>Derived m =</t>
  </si>
  <si>
    <t xml:space="preserve"> = m</t>
  </si>
  <si>
    <t xml:space="preserve"> = SumY'</t>
  </si>
  <si>
    <t>Derived b =</t>
  </si>
  <si>
    <t xml:space="preserve"> = b</t>
  </si>
  <si>
    <t xml:space="preserve"> = SumX*X</t>
  </si>
  <si>
    <t xml:space="preserve"> = Error Magnitude</t>
  </si>
  <si>
    <t xml:space="preserve"> = SumX*Y'</t>
  </si>
  <si>
    <t>Count</t>
  </si>
  <si>
    <t>Deg F^0</t>
  </si>
  <si>
    <t>Deg F</t>
  </si>
  <si>
    <t>Deg C</t>
  </si>
  <si>
    <t>Error</t>
  </si>
  <si>
    <t>Measurement</t>
  </si>
  <si>
    <t>For Summing</t>
  </si>
  <si>
    <t>Calculated</t>
  </si>
  <si>
    <t>n</t>
  </si>
  <si>
    <t>X^0</t>
  </si>
  <si>
    <t>X</t>
  </si>
  <si>
    <t>Y</t>
  </si>
  <si>
    <t>e</t>
  </si>
  <si>
    <t>Y'</t>
  </si>
  <si>
    <t>X*X</t>
  </si>
  <si>
    <t>X*Y'</t>
  </si>
  <si>
    <t xml:space="preserve"> = SumX*Y</t>
  </si>
  <si>
    <t>Y → Linear</t>
  </si>
  <si>
    <t>Y' –&gt; Noise</t>
  </si>
  <si>
    <t>Y → From Data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</si>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</sst>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2" fillId="0" borderId="0" xfId="0" applyFont="1"/>
    <xf numFmtId="164" fontId="1" fillId="0" borderId="0" xfId="0" applyNumberFormat="1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X v 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[1]JustDataForLab!$D$14:$D$50</c:f>
              <c:numCache>
                <c:formatCode>General</c:formatCode>
                <c:ptCount val="37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  <c:pt idx="10">
                  <c:v>82</c:v>
                </c:pt>
                <c:pt idx="11">
                  <c:v>87</c:v>
                </c:pt>
                <c:pt idx="12">
                  <c:v>92</c:v>
                </c:pt>
                <c:pt idx="13">
                  <c:v>97</c:v>
                </c:pt>
                <c:pt idx="14">
                  <c:v>102</c:v>
                </c:pt>
                <c:pt idx="15">
                  <c:v>107</c:v>
                </c:pt>
                <c:pt idx="16">
                  <c:v>112</c:v>
                </c:pt>
                <c:pt idx="17">
                  <c:v>117</c:v>
                </c:pt>
                <c:pt idx="18">
                  <c:v>122</c:v>
                </c:pt>
                <c:pt idx="19">
                  <c:v>127</c:v>
                </c:pt>
                <c:pt idx="20">
                  <c:v>132</c:v>
                </c:pt>
                <c:pt idx="21">
                  <c:v>137</c:v>
                </c:pt>
                <c:pt idx="22">
                  <c:v>142</c:v>
                </c:pt>
                <c:pt idx="23">
                  <c:v>147</c:v>
                </c:pt>
                <c:pt idx="24">
                  <c:v>152</c:v>
                </c:pt>
                <c:pt idx="25">
                  <c:v>157</c:v>
                </c:pt>
                <c:pt idx="26">
                  <c:v>162</c:v>
                </c:pt>
                <c:pt idx="27">
                  <c:v>167</c:v>
                </c:pt>
                <c:pt idx="28">
                  <c:v>172</c:v>
                </c:pt>
                <c:pt idx="29">
                  <c:v>177</c:v>
                </c:pt>
                <c:pt idx="30">
                  <c:v>182</c:v>
                </c:pt>
                <c:pt idx="31">
                  <c:v>187</c:v>
                </c:pt>
                <c:pt idx="32">
                  <c:v>192</c:v>
                </c:pt>
                <c:pt idx="33">
                  <c:v>197</c:v>
                </c:pt>
                <c:pt idx="34">
                  <c:v>202</c:v>
                </c:pt>
                <c:pt idx="35">
                  <c:v>207</c:v>
                </c:pt>
                <c:pt idx="36">
                  <c:v>212</c:v>
                </c:pt>
              </c:numCache>
            </c:numRef>
          </c:xVal>
          <c:yVal>
            <c:numRef>
              <c:f>[1]JustDataForLab!$E$14:$E$50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2.7777777777777799</c:v>
                </c:pt>
                <c:pt idx="2">
                  <c:v>5.5555555555555598</c:v>
                </c:pt>
                <c:pt idx="3">
                  <c:v>8.3333333333333304</c:v>
                </c:pt>
                <c:pt idx="4">
                  <c:v>11.1111111111111</c:v>
                </c:pt>
                <c:pt idx="5">
                  <c:v>13.8888888888889</c:v>
                </c:pt>
                <c:pt idx="6">
                  <c:v>16.6666666666667</c:v>
                </c:pt>
                <c:pt idx="7">
                  <c:v>19.4444444444444</c:v>
                </c:pt>
                <c:pt idx="8">
                  <c:v>22.2222222222222</c:v>
                </c:pt>
                <c:pt idx="9">
                  <c:v>25</c:v>
                </c:pt>
                <c:pt idx="10">
                  <c:v>27.7777777777778</c:v>
                </c:pt>
                <c:pt idx="11">
                  <c:v>30.5555555555556</c:v>
                </c:pt>
                <c:pt idx="12">
                  <c:v>33.3333333333333</c:v>
                </c:pt>
                <c:pt idx="13">
                  <c:v>36.1111111111111</c:v>
                </c:pt>
                <c:pt idx="14">
                  <c:v>38.8888888888889</c:v>
                </c:pt>
                <c:pt idx="15">
                  <c:v>41.6666666666667</c:v>
                </c:pt>
                <c:pt idx="16">
                  <c:v>44.4444444444444</c:v>
                </c:pt>
                <c:pt idx="17">
                  <c:v>47.2222222222222</c:v>
                </c:pt>
                <c:pt idx="18">
                  <c:v>50</c:v>
                </c:pt>
                <c:pt idx="19">
                  <c:v>52.7777777777778</c:v>
                </c:pt>
                <c:pt idx="20">
                  <c:v>55.5555555555556</c:v>
                </c:pt>
                <c:pt idx="21">
                  <c:v>58.3333333333333</c:v>
                </c:pt>
                <c:pt idx="22">
                  <c:v>61.1111111111111</c:v>
                </c:pt>
                <c:pt idx="23">
                  <c:v>63.8888888888889</c:v>
                </c:pt>
                <c:pt idx="24">
                  <c:v>66.6666666666667</c:v>
                </c:pt>
                <c:pt idx="25">
                  <c:v>69.4444444444445</c:v>
                </c:pt>
                <c:pt idx="26">
                  <c:v>72.2222222222222</c:v>
                </c:pt>
                <c:pt idx="27">
                  <c:v>75</c:v>
                </c:pt>
                <c:pt idx="28">
                  <c:v>77.7777777777778</c:v>
                </c:pt>
                <c:pt idx="29">
                  <c:v>80.5555555555556</c:v>
                </c:pt>
                <c:pt idx="30">
                  <c:v>83.3333333333333</c:v>
                </c:pt>
                <c:pt idx="31">
                  <c:v>86.1111111111111</c:v>
                </c:pt>
                <c:pt idx="32">
                  <c:v>88.8888888888889</c:v>
                </c:pt>
                <c:pt idx="33">
                  <c:v>91.6666666666667</c:v>
                </c:pt>
                <c:pt idx="34">
                  <c:v>94.4444444444445</c:v>
                </c:pt>
                <c:pt idx="35">
                  <c:v>97.2222222222222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B-4212-8120-BF0AD2AD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90767"/>
        <c:axId val="661991247"/>
      </c:scatterChart>
      <c:valAx>
        <c:axId val="661991247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Deg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1990767"/>
        <c:crosses val="autoZero"/>
        <c:crossBetween val="midCat"/>
      </c:valAx>
      <c:valAx>
        <c:axId val="661990767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Deg F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199124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Least Squares Curve Fit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[1]LinearCurveFit_YouCanChange!$D$13</c:f>
              <c:strCache>
                <c:ptCount val="1"/>
                <c:pt idx="0">
                  <c:v>Y → Linear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[1]LinearCurveFit_YouCanChange!$C$14:$C$50</c:f>
              <c:numCache>
                <c:formatCode>General</c:formatCode>
                <c:ptCount val="37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  <c:pt idx="10">
                  <c:v>82</c:v>
                </c:pt>
                <c:pt idx="11">
                  <c:v>87</c:v>
                </c:pt>
                <c:pt idx="12">
                  <c:v>92</c:v>
                </c:pt>
                <c:pt idx="13">
                  <c:v>97</c:v>
                </c:pt>
                <c:pt idx="14">
                  <c:v>102</c:v>
                </c:pt>
                <c:pt idx="15">
                  <c:v>107</c:v>
                </c:pt>
                <c:pt idx="16">
                  <c:v>112</c:v>
                </c:pt>
                <c:pt idx="17">
                  <c:v>117</c:v>
                </c:pt>
                <c:pt idx="18">
                  <c:v>122</c:v>
                </c:pt>
                <c:pt idx="19">
                  <c:v>127</c:v>
                </c:pt>
                <c:pt idx="20">
                  <c:v>132</c:v>
                </c:pt>
                <c:pt idx="21">
                  <c:v>137</c:v>
                </c:pt>
                <c:pt idx="22">
                  <c:v>142</c:v>
                </c:pt>
                <c:pt idx="23">
                  <c:v>147</c:v>
                </c:pt>
                <c:pt idx="24">
                  <c:v>152</c:v>
                </c:pt>
                <c:pt idx="25">
                  <c:v>157</c:v>
                </c:pt>
                <c:pt idx="26">
                  <c:v>162</c:v>
                </c:pt>
                <c:pt idx="27">
                  <c:v>167</c:v>
                </c:pt>
                <c:pt idx="28">
                  <c:v>172</c:v>
                </c:pt>
                <c:pt idx="29">
                  <c:v>177</c:v>
                </c:pt>
                <c:pt idx="30">
                  <c:v>182</c:v>
                </c:pt>
                <c:pt idx="31">
                  <c:v>187</c:v>
                </c:pt>
                <c:pt idx="32">
                  <c:v>192</c:v>
                </c:pt>
                <c:pt idx="33">
                  <c:v>197</c:v>
                </c:pt>
                <c:pt idx="34">
                  <c:v>202</c:v>
                </c:pt>
                <c:pt idx="35">
                  <c:v>207</c:v>
                </c:pt>
                <c:pt idx="36">
                  <c:v>212</c:v>
                </c:pt>
              </c:numCache>
            </c:numRef>
          </c:xVal>
          <c:yVal>
            <c:numRef>
              <c:f>[1]LinearCurveFit_YouCanChange!$D$14:$D$50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2.7777777777777786</c:v>
                </c:pt>
                <c:pt idx="2">
                  <c:v>5.5555555555555571</c:v>
                </c:pt>
                <c:pt idx="3">
                  <c:v>8.3333333333333321</c:v>
                </c:pt>
                <c:pt idx="4">
                  <c:v>11.111111111111111</c:v>
                </c:pt>
                <c:pt idx="5">
                  <c:v>13.888888888888889</c:v>
                </c:pt>
                <c:pt idx="6">
                  <c:v>16.666666666666664</c:v>
                </c:pt>
                <c:pt idx="7">
                  <c:v>19.444444444444443</c:v>
                </c:pt>
                <c:pt idx="8">
                  <c:v>22.222222222222221</c:v>
                </c:pt>
                <c:pt idx="9">
                  <c:v>25</c:v>
                </c:pt>
                <c:pt idx="10">
                  <c:v>27.777777777777779</c:v>
                </c:pt>
                <c:pt idx="11">
                  <c:v>30.555555555555557</c:v>
                </c:pt>
                <c:pt idx="12">
                  <c:v>33.333333333333336</c:v>
                </c:pt>
                <c:pt idx="13">
                  <c:v>36.111111111111114</c:v>
                </c:pt>
                <c:pt idx="14">
                  <c:v>38.888888888888893</c:v>
                </c:pt>
                <c:pt idx="15">
                  <c:v>41.666666666666671</c:v>
                </c:pt>
                <c:pt idx="16">
                  <c:v>44.44444444444445</c:v>
                </c:pt>
                <c:pt idx="17">
                  <c:v>47.222222222222221</c:v>
                </c:pt>
                <c:pt idx="18">
                  <c:v>50.000000000000007</c:v>
                </c:pt>
                <c:pt idx="19">
                  <c:v>52.777777777777779</c:v>
                </c:pt>
                <c:pt idx="20">
                  <c:v>55.555555555555564</c:v>
                </c:pt>
                <c:pt idx="21">
                  <c:v>58.333333333333336</c:v>
                </c:pt>
                <c:pt idx="22">
                  <c:v>61.111111111111107</c:v>
                </c:pt>
                <c:pt idx="23">
                  <c:v>63.888888888888893</c:v>
                </c:pt>
                <c:pt idx="24">
                  <c:v>66.666666666666657</c:v>
                </c:pt>
                <c:pt idx="25">
                  <c:v>69.444444444444457</c:v>
                </c:pt>
                <c:pt idx="26">
                  <c:v>72.222222222222229</c:v>
                </c:pt>
                <c:pt idx="27">
                  <c:v>75</c:v>
                </c:pt>
                <c:pt idx="28">
                  <c:v>77.777777777777771</c:v>
                </c:pt>
                <c:pt idx="29">
                  <c:v>80.555555555555571</c:v>
                </c:pt>
                <c:pt idx="30">
                  <c:v>83.333333333333343</c:v>
                </c:pt>
                <c:pt idx="31">
                  <c:v>86.111111111111114</c:v>
                </c:pt>
                <c:pt idx="32">
                  <c:v>88.888888888888886</c:v>
                </c:pt>
                <c:pt idx="33">
                  <c:v>91.666666666666657</c:v>
                </c:pt>
                <c:pt idx="34">
                  <c:v>94.444444444444457</c:v>
                </c:pt>
                <c:pt idx="35">
                  <c:v>97.222222222222229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D-42CB-8C05-CD8AF7D27114}"/>
            </c:ext>
          </c:extLst>
        </c:ser>
        <c:ser>
          <c:idx val="1"/>
          <c:order val="1"/>
          <c:tx>
            <c:strRef>
              <c:f>[1]LinearCurveFit_YouCanChange!$F$12</c:f>
              <c:strCache>
                <c:ptCount val="1"/>
                <c:pt idx="0">
                  <c:v>Measurement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xVal>
            <c:numRef>
              <c:f>[1]LinearCurveFit_YouCanChange!$C$14:$C$50</c:f>
              <c:numCache>
                <c:formatCode>General</c:formatCode>
                <c:ptCount val="37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  <c:pt idx="10">
                  <c:v>82</c:v>
                </c:pt>
                <c:pt idx="11">
                  <c:v>87</c:v>
                </c:pt>
                <c:pt idx="12">
                  <c:v>92</c:v>
                </c:pt>
                <c:pt idx="13">
                  <c:v>97</c:v>
                </c:pt>
                <c:pt idx="14">
                  <c:v>102</c:v>
                </c:pt>
                <c:pt idx="15">
                  <c:v>107</c:v>
                </c:pt>
                <c:pt idx="16">
                  <c:v>112</c:v>
                </c:pt>
                <c:pt idx="17">
                  <c:v>117</c:v>
                </c:pt>
                <c:pt idx="18">
                  <c:v>122</c:v>
                </c:pt>
                <c:pt idx="19">
                  <c:v>127</c:v>
                </c:pt>
                <c:pt idx="20">
                  <c:v>132</c:v>
                </c:pt>
                <c:pt idx="21">
                  <c:v>137</c:v>
                </c:pt>
                <c:pt idx="22">
                  <c:v>142</c:v>
                </c:pt>
                <c:pt idx="23">
                  <c:v>147</c:v>
                </c:pt>
                <c:pt idx="24">
                  <c:v>152</c:v>
                </c:pt>
                <c:pt idx="25">
                  <c:v>157</c:v>
                </c:pt>
                <c:pt idx="26">
                  <c:v>162</c:v>
                </c:pt>
                <c:pt idx="27">
                  <c:v>167</c:v>
                </c:pt>
                <c:pt idx="28">
                  <c:v>172</c:v>
                </c:pt>
                <c:pt idx="29">
                  <c:v>177</c:v>
                </c:pt>
                <c:pt idx="30">
                  <c:v>182</c:v>
                </c:pt>
                <c:pt idx="31">
                  <c:v>187</c:v>
                </c:pt>
                <c:pt idx="32">
                  <c:v>192</c:v>
                </c:pt>
                <c:pt idx="33">
                  <c:v>197</c:v>
                </c:pt>
                <c:pt idx="34">
                  <c:v>202</c:v>
                </c:pt>
                <c:pt idx="35">
                  <c:v>207</c:v>
                </c:pt>
                <c:pt idx="36">
                  <c:v>212</c:v>
                </c:pt>
              </c:numCache>
            </c:numRef>
          </c:xVal>
          <c:yVal>
            <c:numRef>
              <c:f>[1]LinearCurveFit_YouCanChange!$F$14:$F$50</c:f>
              <c:numCache>
                <c:formatCode>General</c:formatCode>
                <c:ptCount val="37"/>
                <c:pt idx="0">
                  <c:v>-2.6427576771286843</c:v>
                </c:pt>
                <c:pt idx="1">
                  <c:v>4.6774824589891288</c:v>
                </c:pt>
                <c:pt idx="2">
                  <c:v>-2.497374068653059</c:v>
                </c:pt>
                <c:pt idx="3">
                  <c:v>3.1301487189205375</c:v>
                </c:pt>
                <c:pt idx="4">
                  <c:v>1.1768514316029997</c:v>
                </c:pt>
                <c:pt idx="5">
                  <c:v>4.973108481830236</c:v>
                </c:pt>
                <c:pt idx="6">
                  <c:v>21.439706955487203</c:v>
                </c:pt>
                <c:pt idx="7">
                  <c:v>23.702992390000144</c:v>
                </c:pt>
                <c:pt idx="8">
                  <c:v>28.064244819826303</c:v>
                </c:pt>
                <c:pt idx="9">
                  <c:v>29.025982937894739</c:v>
                </c:pt>
                <c:pt idx="10">
                  <c:v>21.631806968122287</c:v>
                </c:pt>
                <c:pt idx="11">
                  <c:v>40.302772642233016</c:v>
                </c:pt>
                <c:pt idx="12">
                  <c:v>40.913590271931469</c:v>
                </c:pt>
                <c:pt idx="13">
                  <c:v>27.609426320922527</c:v>
                </c:pt>
                <c:pt idx="14">
                  <c:v>33.821691786528646</c:v>
                </c:pt>
                <c:pt idx="15">
                  <c:v>48.149778102696366</c:v>
                </c:pt>
                <c:pt idx="16">
                  <c:v>48.511235803586317</c:v>
                </c:pt>
                <c:pt idx="17">
                  <c:v>40.767472719142063</c:v>
                </c:pt>
                <c:pt idx="18">
                  <c:v>44.008497489540432</c:v>
                </c:pt>
                <c:pt idx="19">
                  <c:v>48.129992673001993</c:v>
                </c:pt>
                <c:pt idx="20">
                  <c:v>53.104120908865688</c:v>
                </c:pt>
                <c:pt idx="21">
                  <c:v>62.711722802292847</c:v>
                </c:pt>
                <c:pt idx="22">
                  <c:v>61.562222588716025</c:v>
                </c:pt>
                <c:pt idx="23">
                  <c:v>58.568764997883989</c:v>
                </c:pt>
                <c:pt idx="24">
                  <c:v>64.261634942480001</c:v>
                </c:pt>
                <c:pt idx="25">
                  <c:v>64.438686627253333</c:v>
                </c:pt>
                <c:pt idx="26">
                  <c:v>65.936569628638836</c:v>
                </c:pt>
                <c:pt idx="27">
                  <c:v>68.648450579524976</c:v>
                </c:pt>
                <c:pt idx="28">
                  <c:v>81.034140000628923</c:v>
                </c:pt>
                <c:pt idx="29">
                  <c:v>82.413675767543012</c:v>
                </c:pt>
                <c:pt idx="30">
                  <c:v>83.346948935560675</c:v>
                </c:pt>
                <c:pt idx="31">
                  <c:v>83.406000465955117</c:v>
                </c:pt>
                <c:pt idx="32">
                  <c:v>92.551226534167967</c:v>
                </c:pt>
                <c:pt idx="33">
                  <c:v>81.715431215166035</c:v>
                </c:pt>
                <c:pt idx="34">
                  <c:v>101.89572209491678</c:v>
                </c:pt>
                <c:pt idx="35">
                  <c:v>97.593915584563803</c:v>
                </c:pt>
                <c:pt idx="36">
                  <c:v>109.29887282559777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D-42CB-8C05-CD8AF7D27114}"/>
            </c:ext>
          </c:extLst>
        </c:ser>
        <c:ser>
          <c:idx val="2"/>
          <c:order val="2"/>
          <c:tx>
            <c:strRef>
              <c:f>[1]LinearCurveFit_YouCanChange!$I$12</c:f>
              <c:strCache>
                <c:ptCount val="1"/>
                <c:pt idx="0">
                  <c:v>Calculated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none"/>
          </c:marker>
          <c:xVal>
            <c:numRef>
              <c:f>[1]LinearCurveFit_YouCanChange!$C$14:$C$50</c:f>
              <c:numCache>
                <c:formatCode>General</c:formatCode>
                <c:ptCount val="37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47</c:v>
                </c:pt>
                <c:pt idx="4">
                  <c:v>52</c:v>
                </c:pt>
                <c:pt idx="5">
                  <c:v>57</c:v>
                </c:pt>
                <c:pt idx="6">
                  <c:v>62</c:v>
                </c:pt>
                <c:pt idx="7">
                  <c:v>67</c:v>
                </c:pt>
                <c:pt idx="8">
                  <c:v>72</c:v>
                </c:pt>
                <c:pt idx="9">
                  <c:v>77</c:v>
                </c:pt>
                <c:pt idx="10">
                  <c:v>82</c:v>
                </c:pt>
                <c:pt idx="11">
                  <c:v>87</c:v>
                </c:pt>
                <c:pt idx="12">
                  <c:v>92</c:v>
                </c:pt>
                <c:pt idx="13">
                  <c:v>97</c:v>
                </c:pt>
                <c:pt idx="14">
                  <c:v>102</c:v>
                </c:pt>
                <c:pt idx="15">
                  <c:v>107</c:v>
                </c:pt>
                <c:pt idx="16">
                  <c:v>112</c:v>
                </c:pt>
                <c:pt idx="17">
                  <c:v>117</c:v>
                </c:pt>
                <c:pt idx="18">
                  <c:v>122</c:v>
                </c:pt>
                <c:pt idx="19">
                  <c:v>127</c:v>
                </c:pt>
                <c:pt idx="20">
                  <c:v>132</c:v>
                </c:pt>
                <c:pt idx="21">
                  <c:v>137</c:v>
                </c:pt>
                <c:pt idx="22">
                  <c:v>142</c:v>
                </c:pt>
                <c:pt idx="23">
                  <c:v>147</c:v>
                </c:pt>
                <c:pt idx="24">
                  <c:v>152</c:v>
                </c:pt>
                <c:pt idx="25">
                  <c:v>157</c:v>
                </c:pt>
                <c:pt idx="26">
                  <c:v>162</c:v>
                </c:pt>
                <c:pt idx="27">
                  <c:v>167</c:v>
                </c:pt>
                <c:pt idx="28">
                  <c:v>172</c:v>
                </c:pt>
                <c:pt idx="29">
                  <c:v>177</c:v>
                </c:pt>
                <c:pt idx="30">
                  <c:v>182</c:v>
                </c:pt>
                <c:pt idx="31">
                  <c:v>187</c:v>
                </c:pt>
                <c:pt idx="32">
                  <c:v>192</c:v>
                </c:pt>
                <c:pt idx="33">
                  <c:v>197</c:v>
                </c:pt>
                <c:pt idx="34">
                  <c:v>202</c:v>
                </c:pt>
                <c:pt idx="35">
                  <c:v>207</c:v>
                </c:pt>
                <c:pt idx="36">
                  <c:v>212</c:v>
                </c:pt>
              </c:numCache>
            </c:numRef>
          </c:xVal>
          <c:yVal>
            <c:numRef>
              <c:f>[1]LinearCurveFit_YouCanChange!$I$14:$I$50</c:f>
              <c:numCache>
                <c:formatCode>General</c:formatCode>
                <c:ptCount val="37"/>
                <c:pt idx="0">
                  <c:v>-2.1202240089500002</c:v>
                </c:pt>
                <c:pt idx="1">
                  <c:v>0.7263721563013199</c:v>
                </c:pt>
                <c:pt idx="2">
                  <c:v>3.5729683215526435</c:v>
                </c:pt>
                <c:pt idx="3">
                  <c:v>6.4195644868039636</c:v>
                </c:pt>
                <c:pt idx="4">
                  <c:v>9.2661606520552873</c:v>
                </c:pt>
                <c:pt idx="5">
                  <c:v>12.112756817306607</c:v>
                </c:pt>
                <c:pt idx="6">
                  <c:v>14.959352982557927</c:v>
                </c:pt>
                <c:pt idx="7">
                  <c:v>17.805949147809255</c:v>
                </c:pt>
                <c:pt idx="8">
                  <c:v>20.652545313060575</c:v>
                </c:pt>
                <c:pt idx="9">
                  <c:v>23.499141478311895</c:v>
                </c:pt>
                <c:pt idx="10">
                  <c:v>26.345737643563215</c:v>
                </c:pt>
                <c:pt idx="11">
                  <c:v>29.192333808814535</c:v>
                </c:pt>
                <c:pt idx="12">
                  <c:v>32.038929974065866</c:v>
                </c:pt>
                <c:pt idx="13">
                  <c:v>34.885526139317179</c:v>
                </c:pt>
                <c:pt idx="14">
                  <c:v>37.732122304568506</c:v>
                </c:pt>
                <c:pt idx="15">
                  <c:v>40.578718469819819</c:v>
                </c:pt>
                <c:pt idx="16">
                  <c:v>43.425314635071146</c:v>
                </c:pt>
                <c:pt idx="17">
                  <c:v>46.271910800322473</c:v>
                </c:pt>
                <c:pt idx="18">
                  <c:v>49.118506965573786</c:v>
                </c:pt>
                <c:pt idx="19">
                  <c:v>51.965103130825113</c:v>
                </c:pt>
                <c:pt idx="20">
                  <c:v>54.811699296076441</c:v>
                </c:pt>
                <c:pt idx="21">
                  <c:v>57.658295461327754</c:v>
                </c:pt>
                <c:pt idx="22">
                  <c:v>60.504891626579081</c:v>
                </c:pt>
                <c:pt idx="23">
                  <c:v>63.351487791830408</c:v>
                </c:pt>
                <c:pt idx="24">
                  <c:v>66.198083957081721</c:v>
                </c:pt>
                <c:pt idx="25">
                  <c:v>69.044680122333048</c:v>
                </c:pt>
                <c:pt idx="26">
                  <c:v>71.891276287584361</c:v>
                </c:pt>
                <c:pt idx="27">
                  <c:v>74.737872452835688</c:v>
                </c:pt>
                <c:pt idx="28">
                  <c:v>77.584468618087016</c:v>
                </c:pt>
                <c:pt idx="29">
                  <c:v>80.431064783338329</c:v>
                </c:pt>
                <c:pt idx="30">
                  <c:v>83.277660948589656</c:v>
                </c:pt>
                <c:pt idx="31">
                  <c:v>86.124257113840969</c:v>
                </c:pt>
                <c:pt idx="32">
                  <c:v>88.970853279092296</c:v>
                </c:pt>
                <c:pt idx="33">
                  <c:v>91.817449444343623</c:v>
                </c:pt>
                <c:pt idx="34">
                  <c:v>94.664045609594936</c:v>
                </c:pt>
                <c:pt idx="35">
                  <c:v>97.510641774846263</c:v>
                </c:pt>
                <c:pt idx="36">
                  <c:v>100.35723794009758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D-42CB-8C05-CD8AF7D2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940943"/>
        <c:axId val="659506255"/>
      </c:scatterChart>
      <c:valAx>
        <c:axId val="659506255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Degree Celsisus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9940943"/>
        <c:crossesAt val="0"/>
        <c:crossBetween val="midCat"/>
        <c:majorUnit val="10"/>
      </c:valAx>
      <c:valAx>
        <c:axId val="659940943"/>
        <c:scaling>
          <c:orientation val="minMax"/>
          <c:max val="220"/>
        </c:scaling>
        <c:delete val="0"/>
        <c:axPos val="b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Degree Fahrenheit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9506255"/>
        <c:crossesAt val="0"/>
        <c:crossBetween val="midCat"/>
        <c:majorUnit val="10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796286</xdr:colOff>
      <xdr:row>11</xdr:row>
      <xdr:rowOff>0</xdr:rowOff>
    </xdr:from>
    <xdr:ext cx="5718813" cy="4213856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EDAB89C-57DB-4A1F-B1BF-67D5665E7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5</xdr:row>
      <xdr:rowOff>57150</xdr:rowOff>
    </xdr:from>
    <xdr:ext cx="8962217" cy="48513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77226-47FB-4E6E-AAB3-7D046C483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2790755\Downloads\Function1%20(1).ods" TargetMode="External"/><Relationship Id="rId1" Type="http://schemas.openxmlformats.org/officeDocument/2006/relationships/externalLinkPath" Target="/Users/2790755/Downloads/Function1%20(1)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stDataForLab"/>
      <sheetName val="LinearCurveFit_YouCanChange"/>
      <sheetName val="PlotData"/>
    </sheetNames>
    <sheetDataSet>
      <sheetData sheetId="0">
        <row r="14">
          <cell r="D14">
            <v>32</v>
          </cell>
          <cell r="E14">
            <v>0</v>
          </cell>
        </row>
        <row r="15">
          <cell r="D15">
            <v>37</v>
          </cell>
          <cell r="E15">
            <v>2.7777777777777799</v>
          </cell>
        </row>
        <row r="16">
          <cell r="D16">
            <v>42</v>
          </cell>
          <cell r="E16">
            <v>5.5555555555555598</v>
          </cell>
        </row>
        <row r="17">
          <cell r="D17">
            <v>47</v>
          </cell>
          <cell r="E17">
            <v>8.3333333333333304</v>
          </cell>
        </row>
        <row r="18">
          <cell r="D18">
            <v>52</v>
          </cell>
          <cell r="E18">
            <v>11.1111111111111</v>
          </cell>
        </row>
        <row r="19">
          <cell r="D19">
            <v>57</v>
          </cell>
          <cell r="E19">
            <v>13.8888888888889</v>
          </cell>
        </row>
        <row r="20">
          <cell r="D20">
            <v>62</v>
          </cell>
          <cell r="E20">
            <v>16.6666666666667</v>
          </cell>
        </row>
        <row r="21">
          <cell r="D21">
            <v>67</v>
          </cell>
          <cell r="E21">
            <v>19.4444444444444</v>
          </cell>
        </row>
        <row r="22">
          <cell r="D22">
            <v>72</v>
          </cell>
          <cell r="E22">
            <v>22.2222222222222</v>
          </cell>
        </row>
        <row r="23">
          <cell r="D23">
            <v>77</v>
          </cell>
          <cell r="E23">
            <v>25</v>
          </cell>
        </row>
        <row r="24">
          <cell r="D24">
            <v>82</v>
          </cell>
          <cell r="E24">
            <v>27.7777777777778</v>
          </cell>
        </row>
        <row r="25">
          <cell r="D25">
            <v>87</v>
          </cell>
          <cell r="E25">
            <v>30.5555555555556</v>
          </cell>
        </row>
        <row r="26">
          <cell r="D26">
            <v>92</v>
          </cell>
          <cell r="E26">
            <v>33.3333333333333</v>
          </cell>
        </row>
        <row r="27">
          <cell r="D27">
            <v>97</v>
          </cell>
          <cell r="E27">
            <v>36.1111111111111</v>
          </cell>
        </row>
        <row r="28">
          <cell r="D28">
            <v>102</v>
          </cell>
          <cell r="E28">
            <v>38.8888888888889</v>
          </cell>
        </row>
        <row r="29">
          <cell r="D29">
            <v>107</v>
          </cell>
          <cell r="E29">
            <v>41.6666666666667</v>
          </cell>
        </row>
        <row r="30">
          <cell r="D30">
            <v>112</v>
          </cell>
          <cell r="E30">
            <v>44.4444444444444</v>
          </cell>
        </row>
        <row r="31">
          <cell r="D31">
            <v>117</v>
          </cell>
          <cell r="E31">
            <v>47.2222222222222</v>
          </cell>
        </row>
        <row r="32">
          <cell r="D32">
            <v>122</v>
          </cell>
          <cell r="E32">
            <v>50</v>
          </cell>
        </row>
        <row r="33">
          <cell r="D33">
            <v>127</v>
          </cell>
          <cell r="E33">
            <v>52.7777777777778</v>
          </cell>
        </row>
        <row r="34">
          <cell r="D34">
            <v>132</v>
          </cell>
          <cell r="E34">
            <v>55.5555555555556</v>
          </cell>
        </row>
        <row r="35">
          <cell r="D35">
            <v>137</v>
          </cell>
          <cell r="E35">
            <v>58.3333333333333</v>
          </cell>
        </row>
        <row r="36">
          <cell r="D36">
            <v>142</v>
          </cell>
          <cell r="E36">
            <v>61.1111111111111</v>
          </cell>
        </row>
        <row r="37">
          <cell r="D37">
            <v>147</v>
          </cell>
          <cell r="E37">
            <v>63.8888888888889</v>
          </cell>
        </row>
        <row r="38">
          <cell r="D38">
            <v>152</v>
          </cell>
          <cell r="E38">
            <v>66.6666666666667</v>
          </cell>
        </row>
        <row r="39">
          <cell r="D39">
            <v>157</v>
          </cell>
          <cell r="E39">
            <v>69.4444444444445</v>
          </cell>
        </row>
        <row r="40">
          <cell r="D40">
            <v>162</v>
          </cell>
          <cell r="E40">
            <v>72.2222222222222</v>
          </cell>
        </row>
        <row r="41">
          <cell r="D41">
            <v>167</v>
          </cell>
          <cell r="E41">
            <v>75</v>
          </cell>
        </row>
        <row r="42">
          <cell r="D42">
            <v>172</v>
          </cell>
          <cell r="E42">
            <v>77.7777777777778</v>
          </cell>
        </row>
        <row r="43">
          <cell r="D43">
            <v>177</v>
          </cell>
          <cell r="E43">
            <v>80.5555555555556</v>
          </cell>
        </row>
        <row r="44">
          <cell r="D44">
            <v>182</v>
          </cell>
          <cell r="E44">
            <v>83.3333333333333</v>
          </cell>
        </row>
        <row r="45">
          <cell r="D45">
            <v>187</v>
          </cell>
          <cell r="E45">
            <v>86.1111111111111</v>
          </cell>
        </row>
        <row r="46">
          <cell r="D46">
            <v>192</v>
          </cell>
          <cell r="E46">
            <v>88.8888888888889</v>
          </cell>
        </row>
        <row r="47">
          <cell r="D47">
            <v>197</v>
          </cell>
          <cell r="E47">
            <v>91.6666666666667</v>
          </cell>
        </row>
        <row r="48">
          <cell r="D48">
            <v>202</v>
          </cell>
          <cell r="E48">
            <v>94.4444444444445</v>
          </cell>
        </row>
        <row r="49">
          <cell r="D49">
            <v>207</v>
          </cell>
          <cell r="E49">
            <v>97.2222222222222</v>
          </cell>
        </row>
        <row r="50">
          <cell r="D50">
            <v>212</v>
          </cell>
          <cell r="E50">
            <v>100</v>
          </cell>
        </row>
      </sheetData>
      <sheetData sheetId="1">
        <row r="12">
          <cell r="F12" t="str">
            <v>Measurement</v>
          </cell>
          <cell r="I12" t="str">
            <v>Calculated</v>
          </cell>
        </row>
        <row r="13">
          <cell r="D13" t="str">
            <v>Y → Linear</v>
          </cell>
        </row>
        <row r="14">
          <cell r="C14">
            <v>32</v>
          </cell>
          <cell r="D14">
            <v>0</v>
          </cell>
          <cell r="F14">
            <v>-2.6427576771286843</v>
          </cell>
          <cell r="I14">
            <v>-2.1202240089500002</v>
          </cell>
        </row>
        <row r="15">
          <cell r="C15">
            <v>37</v>
          </cell>
          <cell r="D15">
            <v>2.7777777777777786</v>
          </cell>
          <cell r="F15">
            <v>4.6774824589891288</v>
          </cell>
          <cell r="I15">
            <v>0.7263721563013199</v>
          </cell>
        </row>
        <row r="16">
          <cell r="C16">
            <v>42</v>
          </cell>
          <cell r="D16">
            <v>5.5555555555555571</v>
          </cell>
          <cell r="F16">
            <v>-2.497374068653059</v>
          </cell>
          <cell r="I16">
            <v>3.5729683215526435</v>
          </cell>
        </row>
        <row r="17">
          <cell r="C17">
            <v>47</v>
          </cell>
          <cell r="D17">
            <v>8.3333333333333321</v>
          </cell>
          <cell r="F17">
            <v>3.1301487189205375</v>
          </cell>
          <cell r="I17">
            <v>6.4195644868039636</v>
          </cell>
        </row>
        <row r="18">
          <cell r="C18">
            <v>52</v>
          </cell>
          <cell r="D18">
            <v>11.111111111111111</v>
          </cell>
          <cell r="F18">
            <v>1.1768514316029997</v>
          </cell>
          <cell r="I18">
            <v>9.2661606520552873</v>
          </cell>
        </row>
        <row r="19">
          <cell r="C19">
            <v>57</v>
          </cell>
          <cell r="D19">
            <v>13.888888888888889</v>
          </cell>
          <cell r="F19">
            <v>4.973108481830236</v>
          </cell>
          <cell r="I19">
            <v>12.112756817306607</v>
          </cell>
        </row>
        <row r="20">
          <cell r="C20">
            <v>62</v>
          </cell>
          <cell r="D20">
            <v>16.666666666666664</v>
          </cell>
          <cell r="F20">
            <v>21.439706955487203</v>
          </cell>
          <cell r="I20">
            <v>14.959352982557927</v>
          </cell>
        </row>
        <row r="21">
          <cell r="C21">
            <v>67</v>
          </cell>
          <cell r="D21">
            <v>19.444444444444443</v>
          </cell>
          <cell r="F21">
            <v>23.702992390000144</v>
          </cell>
          <cell r="I21">
            <v>17.805949147809255</v>
          </cell>
        </row>
        <row r="22">
          <cell r="C22">
            <v>72</v>
          </cell>
          <cell r="D22">
            <v>22.222222222222221</v>
          </cell>
          <cell r="F22">
            <v>28.064244819826303</v>
          </cell>
          <cell r="I22">
            <v>20.652545313060575</v>
          </cell>
        </row>
        <row r="23">
          <cell r="C23">
            <v>77</v>
          </cell>
          <cell r="D23">
            <v>25</v>
          </cell>
          <cell r="F23">
            <v>29.025982937894739</v>
          </cell>
          <cell r="I23">
            <v>23.499141478311895</v>
          </cell>
        </row>
        <row r="24">
          <cell r="C24">
            <v>82</v>
          </cell>
          <cell r="D24">
            <v>27.777777777777779</v>
          </cell>
          <cell r="F24">
            <v>21.631806968122287</v>
          </cell>
          <cell r="I24">
            <v>26.345737643563215</v>
          </cell>
        </row>
        <row r="25">
          <cell r="C25">
            <v>87</v>
          </cell>
          <cell r="D25">
            <v>30.555555555555557</v>
          </cell>
          <cell r="F25">
            <v>40.302772642233016</v>
          </cell>
          <cell r="I25">
            <v>29.192333808814535</v>
          </cell>
        </row>
        <row r="26">
          <cell r="C26">
            <v>92</v>
          </cell>
          <cell r="D26">
            <v>33.333333333333336</v>
          </cell>
          <cell r="F26">
            <v>40.913590271931469</v>
          </cell>
          <cell r="I26">
            <v>32.038929974065866</v>
          </cell>
        </row>
        <row r="27">
          <cell r="C27">
            <v>97</v>
          </cell>
          <cell r="D27">
            <v>36.111111111111114</v>
          </cell>
          <cell r="F27">
            <v>27.609426320922527</v>
          </cell>
          <cell r="I27">
            <v>34.885526139317179</v>
          </cell>
        </row>
        <row r="28">
          <cell r="C28">
            <v>102</v>
          </cell>
          <cell r="D28">
            <v>38.888888888888893</v>
          </cell>
          <cell r="F28">
            <v>33.821691786528646</v>
          </cell>
          <cell r="I28">
            <v>37.732122304568506</v>
          </cell>
        </row>
        <row r="29">
          <cell r="C29">
            <v>107</v>
          </cell>
          <cell r="D29">
            <v>41.666666666666671</v>
          </cell>
          <cell r="F29">
            <v>48.149778102696366</v>
          </cell>
          <cell r="I29">
            <v>40.578718469819819</v>
          </cell>
        </row>
        <row r="30">
          <cell r="C30">
            <v>112</v>
          </cell>
          <cell r="D30">
            <v>44.44444444444445</v>
          </cell>
          <cell r="F30">
            <v>48.511235803586317</v>
          </cell>
          <cell r="I30">
            <v>43.425314635071146</v>
          </cell>
        </row>
        <row r="31">
          <cell r="C31">
            <v>117</v>
          </cell>
          <cell r="D31">
            <v>47.222222222222221</v>
          </cell>
          <cell r="F31">
            <v>40.767472719142063</v>
          </cell>
          <cell r="I31">
            <v>46.271910800322473</v>
          </cell>
        </row>
        <row r="32">
          <cell r="C32">
            <v>122</v>
          </cell>
          <cell r="D32">
            <v>50.000000000000007</v>
          </cell>
          <cell r="F32">
            <v>44.008497489540432</v>
          </cell>
          <cell r="I32">
            <v>49.118506965573786</v>
          </cell>
        </row>
        <row r="33">
          <cell r="C33">
            <v>127</v>
          </cell>
          <cell r="D33">
            <v>52.777777777777779</v>
          </cell>
          <cell r="F33">
            <v>48.129992673001993</v>
          </cell>
          <cell r="I33">
            <v>51.965103130825113</v>
          </cell>
        </row>
        <row r="34">
          <cell r="C34">
            <v>132</v>
          </cell>
          <cell r="D34">
            <v>55.555555555555564</v>
          </cell>
          <cell r="F34">
            <v>53.104120908865688</v>
          </cell>
          <cell r="I34">
            <v>54.811699296076441</v>
          </cell>
        </row>
        <row r="35">
          <cell r="C35">
            <v>137</v>
          </cell>
          <cell r="D35">
            <v>58.333333333333336</v>
          </cell>
          <cell r="F35">
            <v>62.711722802292847</v>
          </cell>
          <cell r="I35">
            <v>57.658295461327754</v>
          </cell>
        </row>
        <row r="36">
          <cell r="C36">
            <v>142</v>
          </cell>
          <cell r="D36">
            <v>61.111111111111107</v>
          </cell>
          <cell r="F36">
            <v>61.562222588716025</v>
          </cell>
          <cell r="I36">
            <v>60.504891626579081</v>
          </cell>
        </row>
        <row r="37">
          <cell r="C37">
            <v>147</v>
          </cell>
          <cell r="D37">
            <v>63.888888888888893</v>
          </cell>
          <cell r="F37">
            <v>58.568764997883989</v>
          </cell>
          <cell r="I37">
            <v>63.351487791830408</v>
          </cell>
        </row>
        <row r="38">
          <cell r="C38">
            <v>152</v>
          </cell>
          <cell r="D38">
            <v>66.666666666666657</v>
          </cell>
          <cell r="F38">
            <v>64.261634942480001</v>
          </cell>
          <cell r="I38">
            <v>66.198083957081721</v>
          </cell>
        </row>
        <row r="39">
          <cell r="C39">
            <v>157</v>
          </cell>
          <cell r="D39">
            <v>69.444444444444457</v>
          </cell>
          <cell r="F39">
            <v>64.438686627253333</v>
          </cell>
          <cell r="I39">
            <v>69.044680122333048</v>
          </cell>
        </row>
        <row r="40">
          <cell r="C40">
            <v>162</v>
          </cell>
          <cell r="D40">
            <v>72.222222222222229</v>
          </cell>
          <cell r="F40">
            <v>65.936569628638836</v>
          </cell>
          <cell r="I40">
            <v>71.891276287584361</v>
          </cell>
        </row>
        <row r="41">
          <cell r="C41">
            <v>167</v>
          </cell>
          <cell r="D41">
            <v>75</v>
          </cell>
          <cell r="F41">
            <v>68.648450579524976</v>
          </cell>
          <cell r="I41">
            <v>74.737872452835688</v>
          </cell>
        </row>
        <row r="42">
          <cell r="C42">
            <v>172</v>
          </cell>
          <cell r="D42">
            <v>77.777777777777771</v>
          </cell>
          <cell r="F42">
            <v>81.034140000628923</v>
          </cell>
          <cell r="I42">
            <v>77.584468618087016</v>
          </cell>
        </row>
        <row r="43">
          <cell r="C43">
            <v>177</v>
          </cell>
          <cell r="D43">
            <v>80.555555555555571</v>
          </cell>
          <cell r="F43">
            <v>82.413675767543012</v>
          </cell>
          <cell r="I43">
            <v>80.431064783338329</v>
          </cell>
        </row>
        <row r="44">
          <cell r="C44">
            <v>182</v>
          </cell>
          <cell r="D44">
            <v>83.333333333333343</v>
          </cell>
          <cell r="F44">
            <v>83.346948935560675</v>
          </cell>
          <cell r="I44">
            <v>83.277660948589656</v>
          </cell>
        </row>
        <row r="45">
          <cell r="C45">
            <v>187</v>
          </cell>
          <cell r="D45">
            <v>86.111111111111114</v>
          </cell>
          <cell r="F45">
            <v>83.406000465955117</v>
          </cell>
          <cell r="I45">
            <v>86.124257113840969</v>
          </cell>
        </row>
        <row r="46">
          <cell r="C46">
            <v>192</v>
          </cell>
          <cell r="D46">
            <v>88.888888888888886</v>
          </cell>
          <cell r="F46">
            <v>92.551226534167967</v>
          </cell>
          <cell r="I46">
            <v>88.970853279092296</v>
          </cell>
        </row>
        <row r="47">
          <cell r="C47">
            <v>197</v>
          </cell>
          <cell r="D47">
            <v>91.666666666666657</v>
          </cell>
          <cell r="F47">
            <v>81.715431215166035</v>
          </cell>
          <cell r="I47">
            <v>91.817449444343623</v>
          </cell>
        </row>
        <row r="48">
          <cell r="C48">
            <v>202</v>
          </cell>
          <cell r="D48">
            <v>94.444444444444457</v>
          </cell>
          <cell r="F48">
            <v>101.89572209491678</v>
          </cell>
          <cell r="I48">
            <v>94.664045609594936</v>
          </cell>
        </row>
        <row r="49">
          <cell r="C49">
            <v>207</v>
          </cell>
          <cell r="D49">
            <v>97.222222222222229</v>
          </cell>
          <cell r="F49">
            <v>97.593915584563803</v>
          </cell>
          <cell r="I49">
            <v>97.510641774846263</v>
          </cell>
        </row>
        <row r="50">
          <cell r="C50">
            <v>212</v>
          </cell>
          <cell r="D50">
            <v>100</v>
          </cell>
          <cell r="F50">
            <v>109.29887282559777</v>
          </cell>
          <cell r="I50">
            <v>100.35723794009758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BC76-E8A3-42D7-8CE4-8362562EA65A}">
  <dimension ref="B1:J50"/>
  <sheetViews>
    <sheetView workbookViewId="0">
      <selection activeCell="L7" sqref="L7"/>
    </sheetView>
  </sheetViews>
  <sheetFormatPr defaultColWidth="10" defaultRowHeight="15" x14ac:dyDescent="0.25"/>
  <cols>
    <col min="1" max="6" width="12.28515625" customWidth="1"/>
    <col min="7" max="7" width="16.140625" customWidth="1"/>
    <col min="8" max="8" width="14.5703125" customWidth="1"/>
    <col min="9" max="9" width="14.85546875" customWidth="1"/>
    <col min="10" max="1024" width="12.28515625" customWidth="1"/>
  </cols>
  <sheetData>
    <row r="1" spans="2:10" x14ac:dyDescent="0.25">
      <c r="B1" s="1"/>
      <c r="C1" s="1"/>
      <c r="D1" s="1"/>
      <c r="E1" s="1"/>
      <c r="I1" s="2"/>
    </row>
    <row r="2" spans="2:10" s="4" customFormat="1" x14ac:dyDescent="0.25">
      <c r="B2" s="3"/>
      <c r="C2" s="3"/>
      <c r="D2" s="3"/>
      <c r="E2" s="3"/>
      <c r="I2" s="5"/>
    </row>
    <row r="3" spans="2:10" s="4" customFormat="1" ht="18" x14ac:dyDescent="0.25">
      <c r="B3" s="3"/>
      <c r="C3" s="3"/>
      <c r="D3" s="3"/>
      <c r="E3" s="3"/>
      <c r="F3" s="6" t="s">
        <v>0</v>
      </c>
      <c r="I3" s="5"/>
    </row>
    <row r="4" spans="2:10" s="4" customFormat="1" x14ac:dyDescent="0.25">
      <c r="B4" s="3"/>
      <c r="C4" s="3"/>
      <c r="D4" s="3"/>
      <c r="E4" s="3"/>
      <c r="I4" s="5"/>
    </row>
    <row r="5" spans="2:10" s="4" customFormat="1" x14ac:dyDescent="0.25">
      <c r="B5" s="3"/>
      <c r="C5" s="3"/>
      <c r="D5" s="3"/>
      <c r="E5" s="3"/>
      <c r="I5" s="5">
        <v>4514</v>
      </c>
      <c r="J5" s="4" t="s">
        <v>1</v>
      </c>
    </row>
    <row r="6" spans="2:10" s="4" customFormat="1" x14ac:dyDescent="0.25">
      <c r="B6" s="3"/>
      <c r="C6" s="3"/>
      <c r="D6" s="3" t="s">
        <v>2</v>
      </c>
      <c r="E6" s="7">
        <v>0.56285331256255899</v>
      </c>
      <c r="F6" s="8">
        <v>0.55555555555555602</v>
      </c>
      <c r="G6" s="4" t="s">
        <v>3</v>
      </c>
      <c r="I6" s="5">
        <v>1880.59273054707</v>
      </c>
      <c r="J6" s="4" t="s">
        <v>4</v>
      </c>
    </row>
    <row r="7" spans="2:10" s="4" customFormat="1" x14ac:dyDescent="0.25">
      <c r="B7" s="3"/>
      <c r="C7" s="3"/>
      <c r="D7" s="3" t="s">
        <v>5</v>
      </c>
      <c r="E7" s="7">
        <v>-17.841273577306001</v>
      </c>
      <c r="F7" s="8">
        <v>-17.7777777777778</v>
      </c>
      <c r="G7" s="4" t="s">
        <v>6</v>
      </c>
      <c r="I7" s="5">
        <v>656158</v>
      </c>
      <c r="J7" s="4" t="s">
        <v>7</v>
      </c>
    </row>
    <row r="8" spans="2:10" s="4" customFormat="1" x14ac:dyDescent="0.25">
      <c r="B8" s="3"/>
      <c r="C8" s="3"/>
      <c r="D8" s="3"/>
      <c r="E8" s="3"/>
      <c r="F8" s="4">
        <v>7.5</v>
      </c>
      <c r="G8" s="4" t="s">
        <v>8</v>
      </c>
      <c r="I8" s="5">
        <v>288785.19493646402</v>
      </c>
      <c r="J8" s="4" t="s">
        <v>9</v>
      </c>
    </row>
    <row r="9" spans="2:10" s="4" customFormat="1" x14ac:dyDescent="0.25">
      <c r="B9" s="3"/>
      <c r="C9" s="3"/>
      <c r="D9" s="3"/>
      <c r="E9" s="3"/>
      <c r="I9" s="5"/>
    </row>
    <row r="10" spans="2:10" x14ac:dyDescent="0.25">
      <c r="B10" s="1"/>
      <c r="C10" s="1"/>
      <c r="D10" s="1"/>
      <c r="E10" s="1"/>
      <c r="I10" s="2"/>
    </row>
    <row r="11" spans="2:10" x14ac:dyDescent="0.25">
      <c r="B11" s="1"/>
      <c r="C11" s="1"/>
      <c r="D11" s="1"/>
      <c r="E11" s="1"/>
      <c r="I11" s="2"/>
    </row>
    <row r="12" spans="2:10" s="4" customFormat="1" x14ac:dyDescent="0.25">
      <c r="B12" s="3" t="s">
        <v>10</v>
      </c>
      <c r="C12" s="3" t="s">
        <v>11</v>
      </c>
      <c r="D12" s="3" t="s">
        <v>12</v>
      </c>
      <c r="E12" s="3" t="s">
        <v>13</v>
      </c>
      <c r="F12" s="5" t="s">
        <v>14</v>
      </c>
      <c r="G12" s="5" t="s">
        <v>15</v>
      </c>
      <c r="H12" s="3" t="s">
        <v>16</v>
      </c>
      <c r="I12" s="5" t="s">
        <v>16</v>
      </c>
      <c r="J12" s="5" t="s">
        <v>17</v>
      </c>
    </row>
    <row r="13" spans="2:10" s="4" customFormat="1" x14ac:dyDescent="0.25">
      <c r="B13" s="3" t="s">
        <v>18</v>
      </c>
      <c r="C13" s="3" t="s">
        <v>19</v>
      </c>
      <c r="D13" s="3" t="s">
        <v>20</v>
      </c>
      <c r="E13" s="3" t="s">
        <v>21</v>
      </c>
      <c r="F13" s="5" t="s">
        <v>22</v>
      </c>
      <c r="G13" s="5" t="s">
        <v>23</v>
      </c>
      <c r="H13" s="3" t="s">
        <v>24</v>
      </c>
      <c r="I13" s="5" t="s">
        <v>25</v>
      </c>
      <c r="J13" s="5" t="s">
        <v>21</v>
      </c>
    </row>
    <row r="14" spans="2:10" x14ac:dyDescent="0.25">
      <c r="B14" s="1">
        <v>1</v>
      </c>
      <c r="C14" s="1">
        <v>1</v>
      </c>
      <c r="D14" s="1">
        <v>32</v>
      </c>
      <c r="E14" s="2">
        <v>0</v>
      </c>
      <c r="F14" s="2">
        <v>-1.2200275459326799</v>
      </c>
      <c r="G14" s="2">
        <v>-1.2200275459326799</v>
      </c>
      <c r="H14" s="1">
        <v>1024</v>
      </c>
      <c r="I14" s="2">
        <v>-39.0408814698458</v>
      </c>
      <c r="J14" s="2">
        <v>0.17003242469589</v>
      </c>
    </row>
    <row r="15" spans="2:10" x14ac:dyDescent="0.25">
      <c r="B15" s="1">
        <v>2</v>
      </c>
      <c r="C15" s="1">
        <v>1</v>
      </c>
      <c r="D15" s="1">
        <v>37</v>
      </c>
      <c r="E15" s="2">
        <v>2.7777777777777799</v>
      </c>
      <c r="F15" s="2">
        <v>-2.4802361824549699</v>
      </c>
      <c r="G15" s="2">
        <v>0.297541595322805</v>
      </c>
      <c r="H15" s="1">
        <v>1369</v>
      </c>
      <c r="I15" s="2">
        <v>11.0090390269438</v>
      </c>
      <c r="J15" s="2">
        <v>2.9842989875086801</v>
      </c>
    </row>
    <row r="16" spans="2:10" x14ac:dyDescent="0.25">
      <c r="B16" s="1">
        <v>3</v>
      </c>
      <c r="C16" s="1">
        <v>1</v>
      </c>
      <c r="D16" s="1">
        <v>42</v>
      </c>
      <c r="E16" s="2">
        <v>5.5555555555555598</v>
      </c>
      <c r="F16" s="2">
        <v>-6.9306972110644001</v>
      </c>
      <c r="G16" s="2">
        <v>-1.37514165550884</v>
      </c>
      <c r="H16" s="1">
        <v>1764</v>
      </c>
      <c r="I16" s="2">
        <v>-57.7559495313713</v>
      </c>
      <c r="J16" s="2">
        <v>5.7985655503214799</v>
      </c>
    </row>
    <row r="17" spans="2:10" x14ac:dyDescent="0.25">
      <c r="B17" s="1">
        <v>4</v>
      </c>
      <c r="C17" s="1">
        <v>1</v>
      </c>
      <c r="D17" s="1">
        <v>47</v>
      </c>
      <c r="E17" s="2">
        <v>8.3333333333333304</v>
      </c>
      <c r="F17" s="2">
        <v>6.6125965013634396</v>
      </c>
      <c r="G17" s="2">
        <v>14.9459298346968</v>
      </c>
      <c r="H17" s="1">
        <v>2209</v>
      </c>
      <c r="I17" s="2">
        <v>702.45870223074803</v>
      </c>
      <c r="J17" s="2">
        <v>8.6128321131342709</v>
      </c>
    </row>
    <row r="18" spans="2:10" x14ac:dyDescent="0.25">
      <c r="B18" s="1">
        <v>5</v>
      </c>
      <c r="C18" s="1">
        <v>1</v>
      </c>
      <c r="D18" s="1">
        <v>52</v>
      </c>
      <c r="E18" s="2">
        <v>11.1111111111111</v>
      </c>
      <c r="F18" s="2">
        <v>-2.5067449396010502</v>
      </c>
      <c r="G18" s="2">
        <v>8.6043661715100601</v>
      </c>
      <c r="H18" s="1">
        <v>2704</v>
      </c>
      <c r="I18" s="2">
        <v>447.42704091852301</v>
      </c>
      <c r="J18" s="2">
        <v>11.4270986759471</v>
      </c>
    </row>
    <row r="19" spans="2:10" x14ac:dyDescent="0.25">
      <c r="B19" s="1">
        <v>6</v>
      </c>
      <c r="C19" s="1">
        <v>1</v>
      </c>
      <c r="D19" s="1">
        <v>57</v>
      </c>
      <c r="E19" s="2">
        <v>13.8888888888889</v>
      </c>
      <c r="F19" s="2">
        <v>6.8154259398579597</v>
      </c>
      <c r="G19" s="2">
        <v>20.704314828746799</v>
      </c>
      <c r="H19" s="1">
        <v>3249</v>
      </c>
      <c r="I19" s="2">
        <v>1180.14594523857</v>
      </c>
      <c r="J19" s="2">
        <v>14.241365238759901</v>
      </c>
    </row>
    <row r="20" spans="2:10" x14ac:dyDescent="0.25">
      <c r="B20" s="1">
        <v>7</v>
      </c>
      <c r="C20" s="1">
        <v>1</v>
      </c>
      <c r="D20" s="1">
        <v>62</v>
      </c>
      <c r="E20" s="2">
        <v>16.6666666666667</v>
      </c>
      <c r="F20" s="2">
        <v>-2.3266155039891601</v>
      </c>
      <c r="G20" s="2">
        <v>14.340051162677501</v>
      </c>
      <c r="H20" s="1">
        <v>3844</v>
      </c>
      <c r="I20" s="2">
        <v>889.08317208600499</v>
      </c>
      <c r="J20" s="2">
        <v>17.055631801572702</v>
      </c>
    </row>
    <row r="21" spans="2:10" x14ac:dyDescent="0.25">
      <c r="B21" s="1">
        <v>8</v>
      </c>
      <c r="C21" s="1">
        <v>1</v>
      </c>
      <c r="D21" s="1">
        <v>67</v>
      </c>
      <c r="E21" s="2">
        <v>19.4444444444444</v>
      </c>
      <c r="F21" s="2">
        <v>2.53598521929234</v>
      </c>
      <c r="G21" s="2">
        <v>21.9804296637368</v>
      </c>
      <c r="H21" s="1">
        <v>4489</v>
      </c>
      <c r="I21" s="2">
        <v>1472.68878747036</v>
      </c>
      <c r="J21" s="2">
        <v>19.869898364385499</v>
      </c>
    </row>
    <row r="22" spans="2:10" x14ac:dyDescent="0.25">
      <c r="B22" s="1">
        <v>9</v>
      </c>
      <c r="C22" s="1">
        <v>1</v>
      </c>
      <c r="D22" s="1">
        <v>72</v>
      </c>
      <c r="E22" s="2">
        <v>22.2222222222222</v>
      </c>
      <c r="F22" s="2">
        <v>-5.2914720098487997</v>
      </c>
      <c r="G22" s="2">
        <v>16.9307502123734</v>
      </c>
      <c r="H22" s="1">
        <v>5184</v>
      </c>
      <c r="I22" s="2">
        <v>1219.01401529089</v>
      </c>
      <c r="J22" s="2">
        <v>22.6841649271982</v>
      </c>
    </row>
    <row r="23" spans="2:10" x14ac:dyDescent="0.25">
      <c r="B23" s="1">
        <v>10</v>
      </c>
      <c r="C23" s="1">
        <v>1</v>
      </c>
      <c r="D23" s="1">
        <v>77</v>
      </c>
      <c r="E23" s="2">
        <v>25</v>
      </c>
      <c r="F23" s="2">
        <v>-0.40468397783115501</v>
      </c>
      <c r="G23" s="2">
        <v>24.595316022168799</v>
      </c>
      <c r="H23" s="1">
        <v>5929</v>
      </c>
      <c r="I23" s="2">
        <v>1893.8393337069999</v>
      </c>
      <c r="J23" s="2">
        <v>25.498431490011001</v>
      </c>
    </row>
    <row r="24" spans="2:10" x14ac:dyDescent="0.25">
      <c r="B24" s="1">
        <v>11</v>
      </c>
      <c r="C24" s="1">
        <v>1</v>
      </c>
      <c r="D24" s="1">
        <v>82</v>
      </c>
      <c r="E24" s="2">
        <v>27.7777777777778</v>
      </c>
      <c r="F24" s="2">
        <v>1.55481559108011</v>
      </c>
      <c r="G24" s="2">
        <v>29.3325933688579</v>
      </c>
      <c r="H24" s="1">
        <v>6724</v>
      </c>
      <c r="I24" s="2">
        <v>2405.2726562463499</v>
      </c>
      <c r="J24" s="2">
        <v>28.312698052823801</v>
      </c>
    </row>
    <row r="25" spans="2:10" x14ac:dyDescent="0.25">
      <c r="B25" s="1">
        <v>12</v>
      </c>
      <c r="C25" s="1">
        <v>1</v>
      </c>
      <c r="D25" s="1">
        <v>87</v>
      </c>
      <c r="E25" s="2">
        <v>30.5555555555556</v>
      </c>
      <c r="F25" s="2">
        <v>2.6925526920240399</v>
      </c>
      <c r="G25" s="2">
        <v>33.248108247579601</v>
      </c>
      <c r="H25" s="1">
        <v>7569</v>
      </c>
      <c r="I25" s="2">
        <v>2892.5854175394202</v>
      </c>
      <c r="J25" s="2">
        <v>31.126964615636599</v>
      </c>
    </row>
    <row r="26" spans="2:10" x14ac:dyDescent="0.25">
      <c r="B26" s="1">
        <v>13</v>
      </c>
      <c r="C26" s="1">
        <v>1</v>
      </c>
      <c r="D26" s="1">
        <v>92</v>
      </c>
      <c r="E26" s="2">
        <v>33.3333333333333</v>
      </c>
      <c r="F26" s="2">
        <v>-6.08360347570851</v>
      </c>
      <c r="G26" s="2">
        <v>27.2497298576248</v>
      </c>
      <c r="H26" s="1">
        <v>8464</v>
      </c>
      <c r="I26" s="2">
        <v>2506.97514690148</v>
      </c>
      <c r="J26" s="2">
        <v>33.941231178449399</v>
      </c>
    </row>
    <row r="27" spans="2:10" x14ac:dyDescent="0.25">
      <c r="B27" s="1">
        <v>14</v>
      </c>
      <c r="C27" s="1">
        <v>1</v>
      </c>
      <c r="D27" s="1">
        <v>97</v>
      </c>
      <c r="E27" s="2">
        <v>36.1111111111111</v>
      </c>
      <c r="F27" s="2">
        <v>3.3730357722379298</v>
      </c>
      <c r="G27" s="2">
        <v>39.484146883348998</v>
      </c>
      <c r="H27" s="1">
        <v>9409</v>
      </c>
      <c r="I27" s="2">
        <v>3829.9622476848599</v>
      </c>
      <c r="J27" s="2">
        <v>36.755497741262197</v>
      </c>
    </row>
    <row r="28" spans="2:10" x14ac:dyDescent="0.25">
      <c r="B28" s="1">
        <v>15</v>
      </c>
      <c r="C28" s="1">
        <v>1</v>
      </c>
      <c r="D28" s="1">
        <v>102</v>
      </c>
      <c r="E28" s="2">
        <v>38.8888888888889</v>
      </c>
      <c r="F28" s="2">
        <v>5.1766756188590097</v>
      </c>
      <c r="G28" s="2">
        <v>44.065564507747901</v>
      </c>
      <c r="H28" s="1">
        <v>10404</v>
      </c>
      <c r="I28" s="2">
        <v>4494.6875797902903</v>
      </c>
      <c r="J28" s="2">
        <v>39.569764304075001</v>
      </c>
    </row>
    <row r="29" spans="2:10" x14ac:dyDescent="0.25">
      <c r="B29" s="1">
        <v>16</v>
      </c>
      <c r="C29" s="1">
        <v>1</v>
      </c>
      <c r="D29" s="1">
        <v>107</v>
      </c>
      <c r="E29" s="2">
        <v>41.6666666666667</v>
      </c>
      <c r="F29" s="2">
        <v>-4.1741317603737098</v>
      </c>
      <c r="G29" s="2">
        <v>37.492534906293002</v>
      </c>
      <c r="H29" s="1">
        <v>11449</v>
      </c>
      <c r="I29" s="2">
        <v>4011.70123497335</v>
      </c>
      <c r="J29" s="2">
        <v>42.384030866887798</v>
      </c>
    </row>
    <row r="30" spans="2:10" x14ac:dyDescent="0.25">
      <c r="B30" s="1">
        <v>17</v>
      </c>
      <c r="C30" s="1">
        <v>1</v>
      </c>
      <c r="D30" s="1">
        <v>112</v>
      </c>
      <c r="E30" s="2">
        <v>44.4444444444444</v>
      </c>
      <c r="F30" s="2">
        <v>2.6815342786721899</v>
      </c>
      <c r="G30" s="2">
        <v>47.125978723116603</v>
      </c>
      <c r="H30" s="1">
        <v>12544</v>
      </c>
      <c r="I30" s="2">
        <v>5278.1096169890598</v>
      </c>
      <c r="J30" s="2">
        <v>45.198297429700602</v>
      </c>
    </row>
    <row r="31" spans="2:10" x14ac:dyDescent="0.25">
      <c r="B31" s="1">
        <v>18</v>
      </c>
      <c r="C31" s="1">
        <v>1</v>
      </c>
      <c r="D31" s="1">
        <v>117</v>
      </c>
      <c r="E31" s="2">
        <v>47.2222222222222</v>
      </c>
      <c r="F31" s="2">
        <v>4.6848892746493203</v>
      </c>
      <c r="G31" s="2">
        <v>51.907111496871501</v>
      </c>
      <c r="H31" s="1">
        <v>13689</v>
      </c>
      <c r="I31" s="2">
        <v>6073.1320451339698</v>
      </c>
      <c r="J31" s="2">
        <v>48.0125639925134</v>
      </c>
    </row>
    <row r="32" spans="2:10" x14ac:dyDescent="0.25">
      <c r="B32" s="1">
        <v>19</v>
      </c>
      <c r="C32" s="1">
        <v>1</v>
      </c>
      <c r="D32" s="1">
        <v>122</v>
      </c>
      <c r="E32" s="2">
        <v>50</v>
      </c>
      <c r="F32" s="2">
        <v>3.0483503057621402</v>
      </c>
      <c r="G32" s="2">
        <v>53.048350305762199</v>
      </c>
      <c r="H32" s="1">
        <v>14884</v>
      </c>
      <c r="I32" s="2">
        <v>6471.8987373029804</v>
      </c>
      <c r="J32" s="2">
        <v>50.826830555326197</v>
      </c>
    </row>
    <row r="33" spans="2:10" x14ac:dyDescent="0.25">
      <c r="B33" s="1">
        <v>20</v>
      </c>
      <c r="C33" s="1">
        <v>1</v>
      </c>
      <c r="D33" s="1">
        <v>127</v>
      </c>
      <c r="E33" s="2">
        <v>52.7777777777778</v>
      </c>
      <c r="F33" s="2">
        <v>2.0597814128268501</v>
      </c>
      <c r="G33" s="2">
        <v>54.837559190604601</v>
      </c>
      <c r="H33" s="1">
        <v>16129</v>
      </c>
      <c r="I33" s="2">
        <v>6964.3700172067902</v>
      </c>
      <c r="J33" s="2">
        <v>53.641097118139001</v>
      </c>
    </row>
    <row r="34" spans="2:10" x14ac:dyDescent="0.25">
      <c r="B34" s="1">
        <v>21</v>
      </c>
      <c r="C34" s="1">
        <v>1</v>
      </c>
      <c r="D34" s="1">
        <v>132</v>
      </c>
      <c r="E34" s="2">
        <v>55.5555555555556</v>
      </c>
      <c r="F34" s="2">
        <v>5.9768499608617303</v>
      </c>
      <c r="G34" s="2">
        <v>61.532405516417299</v>
      </c>
      <c r="H34" s="1">
        <v>17424</v>
      </c>
      <c r="I34" s="2">
        <v>8122.2775281670802</v>
      </c>
      <c r="J34" s="2">
        <v>56.455363680951798</v>
      </c>
    </row>
    <row r="35" spans="2:10" x14ac:dyDescent="0.25">
      <c r="B35" s="1">
        <v>22</v>
      </c>
      <c r="C35" s="1">
        <v>1</v>
      </c>
      <c r="D35" s="1">
        <v>137</v>
      </c>
      <c r="E35" s="2">
        <v>58.3333333333333</v>
      </c>
      <c r="F35" s="2">
        <v>6.6747540340293199</v>
      </c>
      <c r="G35" s="2">
        <v>65.008087367362705</v>
      </c>
      <c r="H35" s="1">
        <v>18769</v>
      </c>
      <c r="I35" s="2">
        <v>8906.1079693286902</v>
      </c>
      <c r="J35" s="2">
        <v>59.269630243764603</v>
      </c>
    </row>
    <row r="36" spans="2:10" x14ac:dyDescent="0.25">
      <c r="B36" s="1">
        <v>23</v>
      </c>
      <c r="C36" s="1">
        <v>1</v>
      </c>
      <c r="D36" s="1">
        <v>142</v>
      </c>
      <c r="E36" s="2">
        <v>61.1111111111111</v>
      </c>
      <c r="F36" s="2">
        <v>0.954837491735816</v>
      </c>
      <c r="G36" s="2">
        <v>62.065948602846902</v>
      </c>
      <c r="H36" s="1">
        <v>20164</v>
      </c>
      <c r="I36" s="2">
        <v>8813.3647016042596</v>
      </c>
      <c r="J36" s="2">
        <v>62.0838968065774</v>
      </c>
    </row>
    <row r="37" spans="2:10" x14ac:dyDescent="0.25">
      <c r="B37" s="1">
        <v>24</v>
      </c>
      <c r="C37" s="1">
        <v>1</v>
      </c>
      <c r="D37" s="1">
        <v>147</v>
      </c>
      <c r="E37" s="2">
        <v>63.8888888888889</v>
      </c>
      <c r="F37" s="2">
        <v>0.25760192424058898</v>
      </c>
      <c r="G37" s="2">
        <v>64.146490813129503</v>
      </c>
      <c r="H37" s="1">
        <v>21609</v>
      </c>
      <c r="I37" s="2">
        <v>9429.5341495300308</v>
      </c>
      <c r="J37" s="2">
        <v>64.898163369390204</v>
      </c>
    </row>
    <row r="38" spans="2:10" x14ac:dyDescent="0.25">
      <c r="B38" s="1">
        <v>25</v>
      </c>
      <c r="C38" s="1">
        <v>1</v>
      </c>
      <c r="D38" s="1">
        <v>152</v>
      </c>
      <c r="E38" s="2">
        <v>66.6666666666667</v>
      </c>
      <c r="F38" s="2">
        <v>4.3417086219415104</v>
      </c>
      <c r="G38" s="2">
        <v>71.008375288608207</v>
      </c>
      <c r="H38" s="1">
        <v>23104</v>
      </c>
      <c r="I38" s="2">
        <v>10793.273043868399</v>
      </c>
      <c r="J38" s="2">
        <v>67.712429932202994</v>
      </c>
    </row>
    <row r="39" spans="2:10" x14ac:dyDescent="0.25">
      <c r="B39" s="1">
        <v>26</v>
      </c>
      <c r="C39" s="1">
        <v>1</v>
      </c>
      <c r="D39" s="1">
        <v>157</v>
      </c>
      <c r="E39" s="2">
        <v>69.4444444444445</v>
      </c>
      <c r="F39" s="2">
        <v>4.19725541956723</v>
      </c>
      <c r="G39" s="2">
        <v>73.641699864011699</v>
      </c>
      <c r="H39" s="1">
        <v>24649</v>
      </c>
      <c r="I39" s="2">
        <v>11561.746878649799</v>
      </c>
      <c r="J39" s="2">
        <v>70.526696495015699</v>
      </c>
    </row>
    <row r="40" spans="2:10" x14ac:dyDescent="0.25">
      <c r="B40" s="1">
        <v>27</v>
      </c>
      <c r="C40" s="1">
        <v>1</v>
      </c>
      <c r="D40" s="1">
        <v>162</v>
      </c>
      <c r="E40" s="2">
        <v>72.2222222222222</v>
      </c>
      <c r="F40" s="2">
        <v>-0.39480763021856502</v>
      </c>
      <c r="G40" s="2">
        <v>71.827414592003706</v>
      </c>
      <c r="H40" s="1">
        <v>26244</v>
      </c>
      <c r="I40" s="2">
        <v>11636.0411639046</v>
      </c>
      <c r="J40" s="2">
        <v>73.340963057828503</v>
      </c>
    </row>
    <row r="41" spans="2:10" x14ac:dyDescent="0.25">
      <c r="B41" s="1">
        <v>28</v>
      </c>
      <c r="C41" s="1">
        <v>1</v>
      </c>
      <c r="D41" s="1">
        <v>167</v>
      </c>
      <c r="E41" s="2">
        <v>75</v>
      </c>
      <c r="F41" s="2">
        <v>-7.4446686822921002</v>
      </c>
      <c r="G41" s="2">
        <v>67.555331317707896</v>
      </c>
      <c r="H41" s="1">
        <v>27889</v>
      </c>
      <c r="I41" s="2">
        <v>11281.7403300572</v>
      </c>
      <c r="J41" s="2">
        <v>76.155229620641293</v>
      </c>
    </row>
    <row r="42" spans="2:10" x14ac:dyDescent="0.25">
      <c r="B42" s="1">
        <v>29</v>
      </c>
      <c r="C42" s="1">
        <v>1</v>
      </c>
      <c r="D42" s="1">
        <v>172</v>
      </c>
      <c r="E42" s="2">
        <v>77.7777777777778</v>
      </c>
      <c r="F42" s="2">
        <v>2.74431859259494</v>
      </c>
      <c r="G42" s="2">
        <v>80.522096370372694</v>
      </c>
      <c r="H42" s="1">
        <v>29584</v>
      </c>
      <c r="I42" s="2">
        <v>13849.800575704099</v>
      </c>
      <c r="J42" s="2">
        <v>78.969496183454098</v>
      </c>
    </row>
    <row r="43" spans="2:10" x14ac:dyDescent="0.25">
      <c r="B43" s="1">
        <v>30</v>
      </c>
      <c r="C43" s="1">
        <v>1</v>
      </c>
      <c r="D43" s="1">
        <v>177</v>
      </c>
      <c r="E43" s="2">
        <v>80.5555555555556</v>
      </c>
      <c r="F43" s="2">
        <v>4.0238424239214501</v>
      </c>
      <c r="G43" s="2">
        <v>84.579397979476994</v>
      </c>
      <c r="H43" s="1">
        <v>31329</v>
      </c>
      <c r="I43" s="2">
        <v>14970.5534423674</v>
      </c>
      <c r="J43" s="2">
        <v>81.783762746266902</v>
      </c>
    </row>
    <row r="44" spans="2:10" x14ac:dyDescent="0.25">
      <c r="B44" s="1">
        <v>31</v>
      </c>
      <c r="C44" s="1">
        <v>1</v>
      </c>
      <c r="D44" s="1">
        <v>182</v>
      </c>
      <c r="E44" s="2">
        <v>83.3333333333333</v>
      </c>
      <c r="F44" s="2">
        <v>-3.92259772284888</v>
      </c>
      <c r="G44" s="2">
        <v>79.410735610484494</v>
      </c>
      <c r="H44" s="1">
        <v>33124</v>
      </c>
      <c r="I44" s="2">
        <v>14452.753881108199</v>
      </c>
      <c r="J44" s="2">
        <v>84.598029309079706</v>
      </c>
    </row>
    <row r="45" spans="2:10" x14ac:dyDescent="0.25">
      <c r="B45" s="1">
        <v>32</v>
      </c>
      <c r="C45" s="1">
        <v>1</v>
      </c>
      <c r="D45" s="1">
        <v>187</v>
      </c>
      <c r="E45" s="2">
        <v>86.1111111111111</v>
      </c>
      <c r="F45" s="2">
        <v>-1.96993286604993</v>
      </c>
      <c r="G45" s="2">
        <v>84.141178245061198</v>
      </c>
      <c r="H45" s="1">
        <v>34969</v>
      </c>
      <c r="I45" s="2">
        <v>15734.4003318264</v>
      </c>
      <c r="J45" s="2">
        <v>87.412295871892496</v>
      </c>
    </row>
    <row r="46" spans="2:10" x14ac:dyDescent="0.25">
      <c r="B46" s="1">
        <v>33</v>
      </c>
      <c r="C46" s="1">
        <v>1</v>
      </c>
      <c r="D46" s="1">
        <v>192</v>
      </c>
      <c r="E46" s="2">
        <v>88.8888888888889</v>
      </c>
      <c r="F46" s="2">
        <v>3.3225348545238398</v>
      </c>
      <c r="G46" s="2">
        <v>92.211423743412695</v>
      </c>
      <c r="H46" s="1">
        <v>36864</v>
      </c>
      <c r="I46" s="2">
        <v>17704.593358735201</v>
      </c>
      <c r="J46" s="2">
        <v>90.226562434705301</v>
      </c>
    </row>
    <row r="47" spans="2:10" x14ac:dyDescent="0.25">
      <c r="B47" s="1">
        <v>34</v>
      </c>
      <c r="C47" s="1">
        <v>1</v>
      </c>
      <c r="D47" s="1">
        <v>197</v>
      </c>
      <c r="E47" s="2">
        <v>91.6666666666667</v>
      </c>
      <c r="F47" s="2">
        <v>2.4213564977981101</v>
      </c>
      <c r="G47" s="2">
        <v>94.088023164464801</v>
      </c>
      <c r="H47" s="1">
        <v>38809</v>
      </c>
      <c r="I47" s="2">
        <v>18535.340563399601</v>
      </c>
      <c r="J47" s="2">
        <v>93.040828997518105</v>
      </c>
    </row>
    <row r="48" spans="2:10" x14ac:dyDescent="0.25">
      <c r="B48" s="1">
        <v>35</v>
      </c>
      <c r="C48" s="1">
        <v>1</v>
      </c>
      <c r="D48" s="1">
        <v>202</v>
      </c>
      <c r="E48" s="2">
        <v>94.4444444444445</v>
      </c>
      <c r="F48" s="2">
        <v>-4.5882987859658897</v>
      </c>
      <c r="G48" s="2">
        <v>89.856145658478596</v>
      </c>
      <c r="H48" s="1">
        <v>40804</v>
      </c>
      <c r="I48" s="2">
        <v>18150.9414230127</v>
      </c>
      <c r="J48" s="2">
        <v>95.855095560330895</v>
      </c>
    </row>
    <row r="49" spans="2:10" x14ac:dyDescent="0.25">
      <c r="B49" s="1">
        <v>36</v>
      </c>
      <c r="C49" s="1">
        <v>1</v>
      </c>
      <c r="D49" s="1">
        <v>207</v>
      </c>
      <c r="E49" s="2">
        <v>97.2222222222222</v>
      </c>
      <c r="F49" s="2">
        <v>3.2228298357222198</v>
      </c>
      <c r="G49" s="2">
        <v>100.445052057944</v>
      </c>
      <c r="H49" s="1">
        <v>42849</v>
      </c>
      <c r="I49" s="2">
        <v>20792.1257759945</v>
      </c>
      <c r="J49" s="2">
        <v>98.669362123143699</v>
      </c>
    </row>
    <row r="50" spans="2:10" x14ac:dyDescent="0.25">
      <c r="B50" s="1">
        <v>37</v>
      </c>
      <c r="C50" s="1">
        <v>1</v>
      </c>
      <c r="D50" s="1">
        <v>212</v>
      </c>
      <c r="E50" s="2">
        <v>100</v>
      </c>
      <c r="F50" s="2">
        <v>0.95771657768636898</v>
      </c>
      <c r="G50" s="2">
        <v>100.957716577686</v>
      </c>
      <c r="H50" s="1">
        <v>44944</v>
      </c>
      <c r="I50" s="2">
        <v>21403.035914469499</v>
      </c>
      <c r="J50" s="2">
        <v>101.48362868595601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7C30-904D-44D7-A4F3-C4E8FF73B32B}">
  <dimension ref="B1:K54"/>
  <sheetViews>
    <sheetView workbookViewId="0">
      <selection activeCell="J17" sqref="J17"/>
    </sheetView>
  </sheetViews>
  <sheetFormatPr defaultColWidth="10" defaultRowHeight="15" x14ac:dyDescent="0.25"/>
  <cols>
    <col min="1" max="1" width="12.28515625" customWidth="1"/>
    <col min="2" max="4" width="12.28515625" style="1" customWidth="1"/>
    <col min="5" max="5" width="12.28515625" customWidth="1"/>
    <col min="6" max="6" width="15.42578125" customWidth="1"/>
    <col min="7" max="7" width="14.5703125" customWidth="1"/>
    <col min="8" max="8" width="15.7109375" style="2" customWidth="1"/>
    <col min="9" max="9" width="16.28515625" customWidth="1"/>
    <col min="10" max="1024" width="12.28515625" customWidth="1"/>
  </cols>
  <sheetData>
    <row r="1" spans="2:9" s="4" customFormat="1" x14ac:dyDescent="0.25">
      <c r="B1" s="3"/>
      <c r="C1" s="3"/>
      <c r="D1" s="3"/>
      <c r="H1" s="5"/>
    </row>
    <row r="2" spans="2:9" s="4" customFormat="1" x14ac:dyDescent="0.25">
      <c r="B2" s="3"/>
      <c r="C2" s="3"/>
      <c r="D2" s="3"/>
      <c r="H2" s="5"/>
    </row>
    <row r="3" spans="2:9" s="4" customFormat="1" ht="18" x14ac:dyDescent="0.25">
      <c r="B3" s="3"/>
      <c r="C3" s="3"/>
      <c r="D3" s="3"/>
      <c r="E3" s="6" t="s">
        <v>0</v>
      </c>
      <c r="H3" s="5"/>
    </row>
    <row r="4" spans="2:9" s="4" customFormat="1" x14ac:dyDescent="0.25">
      <c r="B4" s="3"/>
      <c r="C4" s="3"/>
      <c r="D4" s="3"/>
      <c r="H4" s="5"/>
    </row>
    <row r="5" spans="2:9" s="4" customFormat="1" x14ac:dyDescent="0.25">
      <c r="B5" s="3"/>
      <c r="C5" s="3"/>
      <c r="D5" s="3"/>
      <c r="H5" s="5">
        <f>SUM(C14:C50)</f>
        <v>4514</v>
      </c>
      <c r="I5" s="4" t="s">
        <v>1</v>
      </c>
    </row>
    <row r="6" spans="2:9" s="4" customFormat="1" x14ac:dyDescent="0.25">
      <c r="B6" s="3"/>
      <c r="C6" s="3" t="s">
        <v>2</v>
      </c>
      <c r="D6" s="7">
        <f ca="1">(H5*H6-B50*H8)/(H5*H5-B50*H7)</f>
        <v>0.57968853176757174</v>
      </c>
      <c r="E6" s="8">
        <f>5/9</f>
        <v>0.55555555555555558</v>
      </c>
      <c r="F6" s="4" t="s">
        <v>3</v>
      </c>
      <c r="H6" s="5">
        <f ca="1">SUM(F14:F50)</f>
        <v>1897.9061015393727</v>
      </c>
      <c r="I6" s="4" t="s">
        <v>4</v>
      </c>
    </row>
    <row r="7" spans="2:9" s="4" customFormat="1" x14ac:dyDescent="0.25">
      <c r="B7" s="3"/>
      <c r="C7" s="3" t="s">
        <v>5</v>
      </c>
      <c r="D7" s="7">
        <f ca="1">(H6-D6*H5)/B50</f>
        <v>-19.427241374579623</v>
      </c>
      <c r="E7" s="8">
        <f>-32*5/9</f>
        <v>-17.777777777777779</v>
      </c>
      <c r="F7" s="4" t="s">
        <v>6</v>
      </c>
      <c r="H7" s="5">
        <f>SUM(G14:G50)</f>
        <v>656158</v>
      </c>
      <c r="I7" s="4" t="s">
        <v>7</v>
      </c>
    </row>
    <row r="8" spans="2:9" s="4" customFormat="1" x14ac:dyDescent="0.25">
      <c r="B8" s="3"/>
      <c r="C8" s="3"/>
      <c r="D8" s="3"/>
      <c r="E8" s="4">
        <v>10</v>
      </c>
      <c r="F8" s="4" t="s">
        <v>8</v>
      </c>
      <c r="H8" s="5">
        <f ca="1">SUM(H14:H50)</f>
        <v>292672.70006269391</v>
      </c>
      <c r="I8" s="4" t="s">
        <v>26</v>
      </c>
    </row>
    <row r="9" spans="2:9" s="4" customFormat="1" x14ac:dyDescent="0.25">
      <c r="B9" s="3"/>
      <c r="C9" s="3"/>
      <c r="D9" s="3"/>
      <c r="H9" s="5"/>
    </row>
    <row r="10" spans="2:9" s="4" customFormat="1" x14ac:dyDescent="0.25">
      <c r="B10" s="3"/>
      <c r="C10" s="3"/>
      <c r="D10" s="3"/>
      <c r="H10" s="5"/>
    </row>
    <row r="11" spans="2:9" s="4" customFormat="1" x14ac:dyDescent="0.25">
      <c r="B11" s="3"/>
      <c r="C11" s="3"/>
      <c r="D11" s="3"/>
      <c r="H11" s="5"/>
    </row>
    <row r="12" spans="2:9" s="4" customFormat="1" x14ac:dyDescent="0.25">
      <c r="B12" s="3" t="s">
        <v>10</v>
      </c>
      <c r="C12" s="3" t="s">
        <v>12</v>
      </c>
      <c r="D12" s="3" t="s">
        <v>13</v>
      </c>
      <c r="E12" s="5" t="s">
        <v>14</v>
      </c>
      <c r="F12" s="5" t="s">
        <v>15</v>
      </c>
      <c r="G12" s="3" t="s">
        <v>16</v>
      </c>
      <c r="H12" s="5" t="s">
        <v>16</v>
      </c>
      <c r="I12" s="5" t="s">
        <v>17</v>
      </c>
    </row>
    <row r="13" spans="2:9" s="4" customFormat="1" x14ac:dyDescent="0.25">
      <c r="B13" s="3" t="s">
        <v>18</v>
      </c>
      <c r="C13" s="3" t="s">
        <v>20</v>
      </c>
      <c r="D13" s="3" t="s">
        <v>27</v>
      </c>
      <c r="E13" s="5" t="s">
        <v>22</v>
      </c>
      <c r="F13" s="5" t="s">
        <v>28</v>
      </c>
      <c r="G13" s="3" t="s">
        <v>24</v>
      </c>
      <c r="H13" s="5" t="s">
        <v>25</v>
      </c>
      <c r="I13" s="5" t="s">
        <v>29</v>
      </c>
    </row>
    <row r="14" spans="2:9" x14ac:dyDescent="0.25">
      <c r="B14" s="1">
        <v>1</v>
      </c>
      <c r="C14" s="1">
        <v>32</v>
      </c>
      <c r="D14" s="2">
        <f t="shared" ref="D14:D50" si="0">$E$6*C14+$E$7</f>
        <v>0</v>
      </c>
      <c r="E14" s="2">
        <f t="shared" ref="E14:E50" ca="1" si="1">RAND()*2*$E$8-$E$8</f>
        <v>-6.8766918699903012</v>
      </c>
      <c r="F14" s="2">
        <f t="shared" ref="F14:F50" ca="1" si="2">$E$6*C14+$E$7+E14</f>
        <v>-6.8766918699903012</v>
      </c>
      <c r="G14" s="1">
        <f t="shared" ref="G14:G50" si="3">C14*C14</f>
        <v>1024</v>
      </c>
      <c r="H14" s="2">
        <f t="shared" ref="H14:H50" ca="1" si="4">C14*F14</f>
        <v>-220.05413983968964</v>
      </c>
      <c r="I14" s="2">
        <f t="shared" ref="I14:I50" ca="1" si="5">$D$6*C14+$D$7</f>
        <v>-0.87720835801732733</v>
      </c>
    </row>
    <row r="15" spans="2:9" x14ac:dyDescent="0.25">
      <c r="B15" s="1">
        <v>2</v>
      </c>
      <c r="C15" s="1">
        <f t="shared" ref="C15:C50" si="6">C14+5</f>
        <v>37</v>
      </c>
      <c r="D15" s="2">
        <f t="shared" si="0"/>
        <v>2.7777777777777786</v>
      </c>
      <c r="E15" s="2">
        <f t="shared" ca="1" si="1"/>
        <v>6.2056820647296433</v>
      </c>
      <c r="F15" s="2">
        <f t="shared" ca="1" si="2"/>
        <v>8.9834598425074219</v>
      </c>
      <c r="G15" s="1">
        <f t="shared" si="3"/>
        <v>1369</v>
      </c>
      <c r="H15" s="2">
        <f t="shared" ca="1" si="4"/>
        <v>332.3880141727746</v>
      </c>
      <c r="I15" s="2">
        <f t="shared" ca="1" si="5"/>
        <v>2.0212343008205309</v>
      </c>
    </row>
    <row r="16" spans="2:9" x14ac:dyDescent="0.25">
      <c r="B16" s="1">
        <v>3</v>
      </c>
      <c r="C16" s="1">
        <f t="shared" si="6"/>
        <v>42</v>
      </c>
      <c r="D16" s="2">
        <f t="shared" si="0"/>
        <v>5.5555555555555571</v>
      </c>
      <c r="E16" s="2">
        <f t="shared" ca="1" si="1"/>
        <v>-4.7424946758335107</v>
      </c>
      <c r="F16" s="2">
        <f t="shared" ca="1" si="2"/>
        <v>0.81306087972204644</v>
      </c>
      <c r="G16" s="1">
        <f t="shared" si="3"/>
        <v>1764</v>
      </c>
      <c r="H16" s="2">
        <f t="shared" ca="1" si="4"/>
        <v>34.148556948325947</v>
      </c>
      <c r="I16" s="2">
        <f t="shared" ca="1" si="5"/>
        <v>4.9196769596583891</v>
      </c>
    </row>
    <row r="17" spans="2:9" x14ac:dyDescent="0.25">
      <c r="B17" s="1">
        <v>4</v>
      </c>
      <c r="C17" s="1">
        <f t="shared" si="6"/>
        <v>47</v>
      </c>
      <c r="D17" s="2">
        <f t="shared" si="0"/>
        <v>8.3333333333333321</v>
      </c>
      <c r="E17" s="2">
        <f t="shared" ca="1" si="1"/>
        <v>4.3574737889393216</v>
      </c>
      <c r="F17" s="2">
        <f t="shared" ca="1" si="2"/>
        <v>12.690807122272654</v>
      </c>
      <c r="G17" s="1">
        <f t="shared" si="3"/>
        <v>2209</v>
      </c>
      <c r="H17" s="2">
        <f t="shared" ca="1" si="4"/>
        <v>596.46793474681476</v>
      </c>
      <c r="I17" s="2">
        <f t="shared" ca="1" si="5"/>
        <v>7.8181196184962474</v>
      </c>
    </row>
    <row r="18" spans="2:9" x14ac:dyDescent="0.25">
      <c r="B18" s="1">
        <v>5</v>
      </c>
      <c r="C18" s="1">
        <f t="shared" si="6"/>
        <v>52</v>
      </c>
      <c r="D18" s="2">
        <f t="shared" si="0"/>
        <v>11.111111111111111</v>
      </c>
      <c r="E18" s="2">
        <f t="shared" ca="1" si="1"/>
        <v>-0.89820945321515921</v>
      </c>
      <c r="F18" s="2">
        <f t="shared" ca="1" si="2"/>
        <v>10.212901657895952</v>
      </c>
      <c r="G18" s="1">
        <f t="shared" si="3"/>
        <v>2704</v>
      </c>
      <c r="H18" s="2">
        <f t="shared" ca="1" si="4"/>
        <v>531.07088621058949</v>
      </c>
      <c r="I18" s="2">
        <f t="shared" ca="1" si="5"/>
        <v>10.716562277334106</v>
      </c>
    </row>
    <row r="19" spans="2:9" x14ac:dyDescent="0.25">
      <c r="B19" s="1">
        <v>6</v>
      </c>
      <c r="C19" s="1">
        <f t="shared" si="6"/>
        <v>57</v>
      </c>
      <c r="D19" s="2">
        <f t="shared" si="0"/>
        <v>13.888888888888889</v>
      </c>
      <c r="E19" s="2">
        <f t="shared" ca="1" si="1"/>
        <v>-6.367044364772374</v>
      </c>
      <c r="F19" s="2">
        <f t="shared" ca="1" si="2"/>
        <v>7.5218445241165153</v>
      </c>
      <c r="G19" s="1">
        <f t="shared" si="3"/>
        <v>3249</v>
      </c>
      <c r="H19" s="2">
        <f t="shared" ca="1" si="4"/>
        <v>428.74513787464139</v>
      </c>
      <c r="I19" s="2">
        <f t="shared" ca="1" si="5"/>
        <v>13.615004936171964</v>
      </c>
    </row>
    <row r="20" spans="2:9" x14ac:dyDescent="0.25">
      <c r="B20" s="1">
        <v>7</v>
      </c>
      <c r="C20" s="1">
        <f t="shared" si="6"/>
        <v>62</v>
      </c>
      <c r="D20" s="2">
        <f t="shared" si="0"/>
        <v>16.666666666666664</v>
      </c>
      <c r="E20" s="2">
        <f t="shared" ca="1" si="1"/>
        <v>-0.6190480482081302</v>
      </c>
      <c r="F20" s="2">
        <f t="shared" ca="1" si="2"/>
        <v>16.047618618458536</v>
      </c>
      <c r="G20" s="1">
        <f t="shared" si="3"/>
        <v>3844</v>
      </c>
      <c r="H20" s="2">
        <f t="shared" ca="1" si="4"/>
        <v>994.95235434442918</v>
      </c>
      <c r="I20" s="2">
        <f t="shared" ca="1" si="5"/>
        <v>16.513447595009822</v>
      </c>
    </row>
    <row r="21" spans="2:9" x14ac:dyDescent="0.25">
      <c r="B21" s="1">
        <v>8</v>
      </c>
      <c r="C21" s="1">
        <f t="shared" si="6"/>
        <v>67</v>
      </c>
      <c r="D21" s="2">
        <f t="shared" si="0"/>
        <v>19.444444444444443</v>
      </c>
      <c r="E21" s="2">
        <f t="shared" ca="1" si="1"/>
        <v>1.6797962007007055</v>
      </c>
      <c r="F21" s="2">
        <f t="shared" ca="1" si="2"/>
        <v>21.12424064514515</v>
      </c>
      <c r="G21" s="1">
        <f t="shared" si="3"/>
        <v>4489</v>
      </c>
      <c r="H21" s="2">
        <f t="shared" ca="1" si="4"/>
        <v>1415.3241232247251</v>
      </c>
      <c r="I21" s="2">
        <f t="shared" ca="1" si="5"/>
        <v>19.41189025384768</v>
      </c>
    </row>
    <row r="22" spans="2:9" x14ac:dyDescent="0.25">
      <c r="B22" s="1">
        <v>9</v>
      </c>
      <c r="C22" s="1">
        <f t="shared" si="6"/>
        <v>72</v>
      </c>
      <c r="D22" s="2">
        <f t="shared" si="0"/>
        <v>22.222222222222221</v>
      </c>
      <c r="E22" s="2">
        <f t="shared" ca="1" si="1"/>
        <v>6.5196615105547835</v>
      </c>
      <c r="F22" s="2">
        <f t="shared" ca="1" si="2"/>
        <v>28.741883732777005</v>
      </c>
      <c r="G22" s="1">
        <f t="shared" si="3"/>
        <v>5184</v>
      </c>
      <c r="H22" s="2">
        <f t="shared" ca="1" si="4"/>
        <v>2069.4156287599444</v>
      </c>
      <c r="I22" s="2">
        <f t="shared" ca="1" si="5"/>
        <v>22.310332912685539</v>
      </c>
    </row>
    <row r="23" spans="2:9" x14ac:dyDescent="0.25">
      <c r="B23" s="1">
        <v>10</v>
      </c>
      <c r="C23" s="1">
        <f t="shared" si="6"/>
        <v>77</v>
      </c>
      <c r="D23" s="2">
        <f t="shared" si="0"/>
        <v>25</v>
      </c>
      <c r="E23" s="2">
        <f t="shared" ca="1" si="1"/>
        <v>-9.2400244362976842</v>
      </c>
      <c r="F23" s="2">
        <f t="shared" ca="1" si="2"/>
        <v>15.759975563702316</v>
      </c>
      <c r="G23" s="1">
        <f t="shared" si="3"/>
        <v>5929</v>
      </c>
      <c r="H23" s="2">
        <f t="shared" ca="1" si="4"/>
        <v>1213.5181184050782</v>
      </c>
      <c r="I23" s="2">
        <f t="shared" ca="1" si="5"/>
        <v>25.208775571523404</v>
      </c>
    </row>
    <row r="24" spans="2:9" x14ac:dyDescent="0.25">
      <c r="B24" s="1">
        <v>11</v>
      </c>
      <c r="C24" s="1">
        <f t="shared" si="6"/>
        <v>82</v>
      </c>
      <c r="D24" s="2">
        <f t="shared" si="0"/>
        <v>27.777777777777779</v>
      </c>
      <c r="E24" s="2">
        <f t="shared" ca="1" si="1"/>
        <v>2.2960208069853234</v>
      </c>
      <c r="F24" s="2">
        <f t="shared" ca="1" si="2"/>
        <v>30.073798584763104</v>
      </c>
      <c r="G24" s="1">
        <f t="shared" si="3"/>
        <v>6724</v>
      </c>
      <c r="H24" s="2">
        <f t="shared" ca="1" si="4"/>
        <v>2466.0514839505745</v>
      </c>
      <c r="I24" s="2">
        <f t="shared" ca="1" si="5"/>
        <v>28.107218230361262</v>
      </c>
    </row>
    <row r="25" spans="2:9" x14ac:dyDescent="0.25">
      <c r="B25" s="1">
        <v>12</v>
      </c>
      <c r="C25" s="1">
        <f t="shared" si="6"/>
        <v>87</v>
      </c>
      <c r="D25" s="2">
        <f t="shared" si="0"/>
        <v>30.555555555555557</v>
      </c>
      <c r="E25" s="2">
        <f t="shared" ca="1" si="1"/>
        <v>0.81303379871233084</v>
      </c>
      <c r="F25" s="2">
        <f t="shared" ca="1" si="2"/>
        <v>31.36858935426789</v>
      </c>
      <c r="G25" s="1">
        <f t="shared" si="3"/>
        <v>7569</v>
      </c>
      <c r="H25" s="2">
        <f t="shared" ca="1" si="4"/>
        <v>2729.0672738213066</v>
      </c>
      <c r="I25" s="2">
        <f t="shared" ca="1" si="5"/>
        <v>31.00566088919912</v>
      </c>
    </row>
    <row r="26" spans="2:9" x14ac:dyDescent="0.25">
      <c r="B26" s="1">
        <v>13</v>
      </c>
      <c r="C26" s="1">
        <f t="shared" si="6"/>
        <v>92</v>
      </c>
      <c r="D26" s="2">
        <f t="shared" si="0"/>
        <v>33.333333333333336</v>
      </c>
      <c r="E26" s="2">
        <f t="shared" ca="1" si="1"/>
        <v>9.1459225730689049</v>
      </c>
      <c r="F26" s="2">
        <f t="shared" ca="1" si="2"/>
        <v>42.479255906402244</v>
      </c>
      <c r="G26" s="1">
        <f t="shared" si="3"/>
        <v>8464</v>
      </c>
      <c r="H26" s="2">
        <f t="shared" ca="1" si="4"/>
        <v>3908.0915433890063</v>
      </c>
      <c r="I26" s="2">
        <f t="shared" ca="1" si="5"/>
        <v>33.904103548036979</v>
      </c>
    </row>
    <row r="27" spans="2:9" x14ac:dyDescent="0.25">
      <c r="B27" s="1">
        <v>14</v>
      </c>
      <c r="C27" s="1">
        <f t="shared" si="6"/>
        <v>97</v>
      </c>
      <c r="D27" s="2">
        <f t="shared" si="0"/>
        <v>36.111111111111114</v>
      </c>
      <c r="E27" s="2">
        <f t="shared" ca="1" si="1"/>
        <v>7.322810227506519</v>
      </c>
      <c r="F27" s="2">
        <f t="shared" ca="1" si="2"/>
        <v>43.433921338617637</v>
      </c>
      <c r="G27" s="1">
        <f t="shared" si="3"/>
        <v>9409</v>
      </c>
      <c r="H27" s="2">
        <f t="shared" ca="1" si="4"/>
        <v>4213.0903698459106</v>
      </c>
      <c r="I27" s="2">
        <f t="shared" ca="1" si="5"/>
        <v>36.802546206874837</v>
      </c>
    </row>
    <row r="28" spans="2:9" x14ac:dyDescent="0.25">
      <c r="B28" s="1">
        <v>15</v>
      </c>
      <c r="C28" s="1">
        <f t="shared" si="6"/>
        <v>102</v>
      </c>
      <c r="D28" s="2">
        <f t="shared" si="0"/>
        <v>38.888888888888893</v>
      </c>
      <c r="E28" s="2">
        <f t="shared" ca="1" si="1"/>
        <v>9.2007514955943925</v>
      </c>
      <c r="F28" s="2">
        <f t="shared" ca="1" si="2"/>
        <v>48.089640384483289</v>
      </c>
      <c r="G28" s="1">
        <f t="shared" si="3"/>
        <v>10404</v>
      </c>
      <c r="H28" s="2">
        <f t="shared" ca="1" si="4"/>
        <v>4905.1433192172954</v>
      </c>
      <c r="I28" s="2">
        <f t="shared" ca="1" si="5"/>
        <v>39.700988865712695</v>
      </c>
    </row>
    <row r="29" spans="2:9" x14ac:dyDescent="0.25">
      <c r="B29" s="1">
        <v>16</v>
      </c>
      <c r="C29" s="1">
        <f t="shared" si="6"/>
        <v>107</v>
      </c>
      <c r="D29" s="2">
        <f t="shared" si="0"/>
        <v>41.666666666666671</v>
      </c>
      <c r="E29" s="2">
        <f t="shared" ca="1" si="1"/>
        <v>-6.9405784267184778</v>
      </c>
      <c r="F29" s="2">
        <f t="shared" ca="1" si="2"/>
        <v>34.726088239948197</v>
      </c>
      <c r="G29" s="1">
        <f t="shared" si="3"/>
        <v>11449</v>
      </c>
      <c r="H29" s="2">
        <f t="shared" ca="1" si="4"/>
        <v>3715.6914416744571</v>
      </c>
      <c r="I29" s="2">
        <f t="shared" ca="1" si="5"/>
        <v>42.599431524550553</v>
      </c>
    </row>
    <row r="30" spans="2:9" x14ac:dyDescent="0.25">
      <c r="B30" s="1">
        <v>17</v>
      </c>
      <c r="C30" s="1">
        <f t="shared" si="6"/>
        <v>112</v>
      </c>
      <c r="D30" s="2">
        <f t="shared" si="0"/>
        <v>44.44444444444445</v>
      </c>
      <c r="E30" s="2">
        <f t="shared" ca="1" si="1"/>
        <v>5.8862649854050986</v>
      </c>
      <c r="F30" s="2">
        <f t="shared" ca="1" si="2"/>
        <v>50.330709429849549</v>
      </c>
      <c r="G30" s="1">
        <f t="shared" si="3"/>
        <v>12544</v>
      </c>
      <c r="H30" s="2">
        <f t="shared" ca="1" si="4"/>
        <v>5637.0394561431494</v>
      </c>
      <c r="I30" s="2">
        <f t="shared" ca="1" si="5"/>
        <v>45.497874183388419</v>
      </c>
    </row>
    <row r="31" spans="2:9" x14ac:dyDescent="0.25">
      <c r="B31" s="1">
        <v>18</v>
      </c>
      <c r="C31" s="1">
        <f t="shared" si="6"/>
        <v>117</v>
      </c>
      <c r="D31" s="2">
        <f t="shared" si="0"/>
        <v>47.222222222222221</v>
      </c>
      <c r="E31" s="2">
        <f t="shared" ca="1" si="1"/>
        <v>-7.808717672342846</v>
      </c>
      <c r="F31" s="2">
        <f t="shared" ca="1" si="2"/>
        <v>39.413504549879377</v>
      </c>
      <c r="G31" s="1">
        <f t="shared" si="3"/>
        <v>13689</v>
      </c>
      <c r="H31" s="2">
        <f t="shared" ca="1" si="4"/>
        <v>4611.3800323358873</v>
      </c>
      <c r="I31" s="2">
        <f t="shared" ca="1" si="5"/>
        <v>48.39631684222627</v>
      </c>
    </row>
    <row r="32" spans="2:9" x14ac:dyDescent="0.25">
      <c r="B32" s="1">
        <v>19</v>
      </c>
      <c r="C32" s="1">
        <f t="shared" si="6"/>
        <v>122</v>
      </c>
      <c r="D32" s="2">
        <f t="shared" si="0"/>
        <v>50.000000000000007</v>
      </c>
      <c r="E32" s="2">
        <f t="shared" ca="1" si="1"/>
        <v>-9.7302180260508599</v>
      </c>
      <c r="F32" s="2">
        <f t="shared" ca="1" si="2"/>
        <v>40.269781973949151</v>
      </c>
      <c r="G32" s="1">
        <f t="shared" si="3"/>
        <v>14884</v>
      </c>
      <c r="H32" s="2">
        <f t="shared" ca="1" si="4"/>
        <v>4912.9134008217961</v>
      </c>
      <c r="I32" s="2">
        <f t="shared" ca="1" si="5"/>
        <v>51.294759501064135</v>
      </c>
    </row>
    <row r="33" spans="2:9" x14ac:dyDescent="0.25">
      <c r="B33" s="1">
        <v>20</v>
      </c>
      <c r="C33" s="1">
        <f t="shared" si="6"/>
        <v>127</v>
      </c>
      <c r="D33" s="2">
        <f t="shared" si="0"/>
        <v>52.777777777777779</v>
      </c>
      <c r="E33" s="2">
        <f t="shared" ca="1" si="1"/>
        <v>3.7903521569445697</v>
      </c>
      <c r="F33" s="2">
        <f t="shared" ca="1" si="2"/>
        <v>56.56812993472235</v>
      </c>
      <c r="G33" s="1">
        <f t="shared" si="3"/>
        <v>16129</v>
      </c>
      <c r="H33" s="2">
        <f t="shared" ca="1" si="4"/>
        <v>7184.1525017097383</v>
      </c>
      <c r="I33" s="2">
        <f t="shared" ca="1" si="5"/>
        <v>54.193202159901986</v>
      </c>
    </row>
    <row r="34" spans="2:9" x14ac:dyDescent="0.25">
      <c r="B34" s="1">
        <v>21</v>
      </c>
      <c r="C34" s="1">
        <f t="shared" si="6"/>
        <v>132</v>
      </c>
      <c r="D34" s="2">
        <f t="shared" si="0"/>
        <v>55.555555555555564</v>
      </c>
      <c r="E34" s="2">
        <f t="shared" ca="1" si="1"/>
        <v>-5.0615820492596253</v>
      </c>
      <c r="F34" s="2">
        <f t="shared" ca="1" si="2"/>
        <v>50.493973506295937</v>
      </c>
      <c r="G34" s="1">
        <f t="shared" si="3"/>
        <v>17424</v>
      </c>
      <c r="H34" s="2">
        <f t="shared" ca="1" si="4"/>
        <v>6665.204502831064</v>
      </c>
      <c r="I34" s="2">
        <f t="shared" ca="1" si="5"/>
        <v>57.091644818739852</v>
      </c>
    </row>
    <row r="35" spans="2:9" x14ac:dyDescent="0.25">
      <c r="B35" s="1">
        <v>22</v>
      </c>
      <c r="C35" s="1">
        <f t="shared" si="6"/>
        <v>137</v>
      </c>
      <c r="D35" s="2">
        <f t="shared" si="0"/>
        <v>58.333333333333336</v>
      </c>
      <c r="E35" s="2">
        <f t="shared" ca="1" si="1"/>
        <v>2.1008931979421135</v>
      </c>
      <c r="F35" s="2">
        <f t="shared" ca="1" si="2"/>
        <v>60.434226531275449</v>
      </c>
      <c r="G35" s="1">
        <f t="shared" si="3"/>
        <v>18769</v>
      </c>
      <c r="H35" s="2">
        <f t="shared" ca="1" si="4"/>
        <v>8279.4890347847358</v>
      </c>
      <c r="I35" s="2">
        <f t="shared" ca="1" si="5"/>
        <v>59.990087477577703</v>
      </c>
    </row>
    <row r="36" spans="2:9" x14ac:dyDescent="0.25">
      <c r="B36" s="1">
        <v>23</v>
      </c>
      <c r="C36" s="1">
        <f t="shared" si="6"/>
        <v>142</v>
      </c>
      <c r="D36" s="2">
        <f t="shared" si="0"/>
        <v>61.111111111111107</v>
      </c>
      <c r="E36" s="2">
        <f t="shared" ca="1" si="1"/>
        <v>2.1518260660786996</v>
      </c>
      <c r="F36" s="2">
        <f t="shared" ca="1" si="2"/>
        <v>63.262937177189805</v>
      </c>
      <c r="G36" s="1">
        <f t="shared" si="3"/>
        <v>20164</v>
      </c>
      <c r="H36" s="2">
        <f t="shared" ca="1" si="4"/>
        <v>8983.3370791609523</v>
      </c>
      <c r="I36" s="2">
        <f t="shared" ca="1" si="5"/>
        <v>62.888530136415568</v>
      </c>
    </row>
    <row r="37" spans="2:9" x14ac:dyDescent="0.25">
      <c r="B37" s="1">
        <v>24</v>
      </c>
      <c r="C37" s="1">
        <f t="shared" si="6"/>
        <v>147</v>
      </c>
      <c r="D37" s="2">
        <f t="shared" si="0"/>
        <v>63.888888888888893</v>
      </c>
      <c r="E37" s="2">
        <f t="shared" ca="1" si="1"/>
        <v>6.8950391427898445</v>
      </c>
      <c r="F37" s="2">
        <f t="shared" ca="1" si="2"/>
        <v>70.783928031678741</v>
      </c>
      <c r="G37" s="1">
        <f t="shared" si="3"/>
        <v>21609</v>
      </c>
      <c r="H37" s="2">
        <f t="shared" ca="1" si="4"/>
        <v>10405.237420656775</v>
      </c>
      <c r="I37" s="2">
        <f t="shared" ca="1" si="5"/>
        <v>65.786972795253419</v>
      </c>
    </row>
    <row r="38" spans="2:9" x14ac:dyDescent="0.25">
      <c r="B38" s="1">
        <v>25</v>
      </c>
      <c r="C38" s="1">
        <f t="shared" si="6"/>
        <v>152</v>
      </c>
      <c r="D38" s="2">
        <f t="shared" si="0"/>
        <v>66.666666666666657</v>
      </c>
      <c r="E38" s="2">
        <f t="shared" ca="1" si="1"/>
        <v>-5.7082200265764254</v>
      </c>
      <c r="F38" s="2">
        <f t="shared" ca="1" si="2"/>
        <v>60.95844664009023</v>
      </c>
      <c r="G38" s="1">
        <f t="shared" si="3"/>
        <v>23104</v>
      </c>
      <c r="H38" s="2">
        <f t="shared" ca="1" si="4"/>
        <v>9265.6838892937158</v>
      </c>
      <c r="I38" s="2">
        <f t="shared" ca="1" si="5"/>
        <v>68.685415454091284</v>
      </c>
    </row>
    <row r="39" spans="2:9" x14ac:dyDescent="0.25">
      <c r="B39" s="1">
        <v>26</v>
      </c>
      <c r="C39" s="1">
        <f t="shared" si="6"/>
        <v>157</v>
      </c>
      <c r="D39" s="2">
        <f t="shared" si="0"/>
        <v>69.444444444444457</v>
      </c>
      <c r="E39" s="2">
        <f t="shared" ca="1" si="1"/>
        <v>4.6859909097799939</v>
      </c>
      <c r="F39" s="2">
        <f t="shared" ca="1" si="2"/>
        <v>74.130435354224446</v>
      </c>
      <c r="G39" s="1">
        <f t="shared" si="3"/>
        <v>24649</v>
      </c>
      <c r="H39" s="2">
        <f t="shared" ca="1" si="4"/>
        <v>11638.478350613237</v>
      </c>
      <c r="I39" s="2">
        <f t="shared" ca="1" si="5"/>
        <v>71.583858112929136</v>
      </c>
    </row>
    <row r="40" spans="2:9" x14ac:dyDescent="0.25">
      <c r="B40" s="1">
        <v>27</v>
      </c>
      <c r="C40" s="1">
        <f t="shared" si="6"/>
        <v>162</v>
      </c>
      <c r="D40" s="2">
        <f t="shared" si="0"/>
        <v>72.222222222222229</v>
      </c>
      <c r="E40" s="2">
        <f t="shared" ca="1" si="1"/>
        <v>9.5956486358692672</v>
      </c>
      <c r="F40" s="2">
        <f t="shared" ca="1" si="2"/>
        <v>81.817870858091496</v>
      </c>
      <c r="G40" s="1">
        <f t="shared" si="3"/>
        <v>26244</v>
      </c>
      <c r="H40" s="2">
        <f t="shared" ca="1" si="4"/>
        <v>13254.495079010821</v>
      </c>
      <c r="I40" s="2">
        <f t="shared" ca="1" si="5"/>
        <v>74.482300771767001</v>
      </c>
    </row>
    <row r="41" spans="2:9" x14ac:dyDescent="0.25">
      <c r="B41" s="1">
        <v>28</v>
      </c>
      <c r="C41" s="1">
        <f t="shared" si="6"/>
        <v>167</v>
      </c>
      <c r="D41" s="2">
        <f t="shared" si="0"/>
        <v>75</v>
      </c>
      <c r="E41" s="2">
        <f t="shared" ca="1" si="1"/>
        <v>6.3413107483321376</v>
      </c>
      <c r="F41" s="2">
        <f t="shared" ca="1" si="2"/>
        <v>81.341310748332134</v>
      </c>
      <c r="G41" s="1">
        <f t="shared" si="3"/>
        <v>27889</v>
      </c>
      <c r="H41" s="2">
        <f t="shared" ca="1" si="4"/>
        <v>13583.998894971466</v>
      </c>
      <c r="I41" s="2">
        <f t="shared" ca="1" si="5"/>
        <v>77.380743430604852</v>
      </c>
    </row>
    <row r="42" spans="2:9" x14ac:dyDescent="0.25">
      <c r="B42" s="1">
        <v>29</v>
      </c>
      <c r="C42" s="1">
        <f t="shared" si="6"/>
        <v>172</v>
      </c>
      <c r="D42" s="2">
        <f t="shared" si="0"/>
        <v>77.777777777777771</v>
      </c>
      <c r="E42" s="2">
        <f t="shared" ca="1" si="1"/>
        <v>3.6240495530647525</v>
      </c>
      <c r="F42" s="2">
        <f t="shared" ca="1" si="2"/>
        <v>81.401827330842522</v>
      </c>
      <c r="G42" s="1">
        <f t="shared" si="3"/>
        <v>29584</v>
      </c>
      <c r="H42" s="2">
        <f t="shared" ca="1" si="4"/>
        <v>14001.114300904914</v>
      </c>
      <c r="I42" s="2">
        <f t="shared" ca="1" si="5"/>
        <v>80.279186089442717</v>
      </c>
    </row>
    <row r="43" spans="2:9" x14ac:dyDescent="0.25">
      <c r="B43" s="1">
        <v>30</v>
      </c>
      <c r="C43" s="1">
        <f t="shared" si="6"/>
        <v>177</v>
      </c>
      <c r="D43" s="2">
        <f t="shared" si="0"/>
        <v>80.555555555555571</v>
      </c>
      <c r="E43" s="2">
        <f t="shared" ca="1" si="1"/>
        <v>3.0462925340995621</v>
      </c>
      <c r="F43" s="2">
        <f t="shared" ca="1" si="2"/>
        <v>83.601848089655135</v>
      </c>
      <c r="G43" s="1">
        <f t="shared" si="3"/>
        <v>31329</v>
      </c>
      <c r="H43" s="2">
        <f t="shared" ca="1" si="4"/>
        <v>14797.52711186896</v>
      </c>
      <c r="I43" s="2">
        <f t="shared" ca="1" si="5"/>
        <v>83.177628748280569</v>
      </c>
    </row>
    <row r="44" spans="2:9" x14ac:dyDescent="0.25">
      <c r="B44" s="1">
        <v>31</v>
      </c>
      <c r="C44" s="1">
        <f t="shared" si="6"/>
        <v>182</v>
      </c>
      <c r="D44" s="2">
        <f t="shared" si="0"/>
        <v>83.333333333333343</v>
      </c>
      <c r="E44" s="2">
        <f t="shared" ca="1" si="1"/>
        <v>9.5095409687774506</v>
      </c>
      <c r="F44" s="2">
        <f t="shared" ca="1" si="2"/>
        <v>92.8428743021108</v>
      </c>
      <c r="G44" s="1">
        <f t="shared" si="3"/>
        <v>33124</v>
      </c>
      <c r="H44" s="2">
        <f t="shared" ca="1" si="4"/>
        <v>16897.403122984164</v>
      </c>
      <c r="I44" s="2">
        <f t="shared" ca="1" si="5"/>
        <v>86.076071407118434</v>
      </c>
    </row>
    <row r="45" spans="2:9" x14ac:dyDescent="0.25">
      <c r="B45" s="1">
        <v>32</v>
      </c>
      <c r="C45" s="1">
        <f t="shared" si="6"/>
        <v>187</v>
      </c>
      <c r="D45" s="2">
        <f t="shared" si="0"/>
        <v>86.111111111111114</v>
      </c>
      <c r="E45" s="2">
        <f t="shared" ca="1" si="1"/>
        <v>-9.4767323006412862</v>
      </c>
      <c r="F45" s="2">
        <f t="shared" ca="1" si="2"/>
        <v>76.634378810469826</v>
      </c>
      <c r="G45" s="1">
        <f t="shared" si="3"/>
        <v>34969</v>
      </c>
      <c r="H45" s="2">
        <f t="shared" ca="1" si="4"/>
        <v>14330.628837557857</v>
      </c>
      <c r="I45" s="2">
        <f t="shared" ca="1" si="5"/>
        <v>88.974514065956285</v>
      </c>
    </row>
    <row r="46" spans="2:9" x14ac:dyDescent="0.25">
      <c r="B46" s="1">
        <v>33</v>
      </c>
      <c r="C46" s="1">
        <f t="shared" si="6"/>
        <v>192</v>
      </c>
      <c r="D46" s="2">
        <f t="shared" si="0"/>
        <v>88.888888888888886</v>
      </c>
      <c r="E46" s="2">
        <f t="shared" ca="1" si="1"/>
        <v>2.1125481313779311</v>
      </c>
      <c r="F46" s="2">
        <f t="shared" ca="1" si="2"/>
        <v>91.00143702026682</v>
      </c>
      <c r="G46" s="1">
        <f t="shared" si="3"/>
        <v>36864</v>
      </c>
      <c r="H46" s="2">
        <f t="shared" ca="1" si="4"/>
        <v>17472.275907891228</v>
      </c>
      <c r="I46" s="2">
        <f t="shared" ca="1" si="5"/>
        <v>91.87295672479415</v>
      </c>
    </row>
    <row r="47" spans="2:9" x14ac:dyDescent="0.25">
      <c r="B47" s="1">
        <v>34</v>
      </c>
      <c r="C47" s="1">
        <f t="shared" si="6"/>
        <v>197</v>
      </c>
      <c r="D47" s="2">
        <f t="shared" si="0"/>
        <v>91.666666666666657</v>
      </c>
      <c r="E47" s="2">
        <f t="shared" ca="1" si="1"/>
        <v>-4.7831467214062817</v>
      </c>
      <c r="F47" s="2">
        <f t="shared" ca="1" si="2"/>
        <v>86.883519945260375</v>
      </c>
      <c r="G47" s="1">
        <f t="shared" si="3"/>
        <v>38809</v>
      </c>
      <c r="H47" s="2">
        <f t="shared" ca="1" si="4"/>
        <v>17116.053429216292</v>
      </c>
      <c r="I47" s="2">
        <f t="shared" ca="1" si="5"/>
        <v>94.771399383632016</v>
      </c>
    </row>
    <row r="48" spans="2:9" x14ac:dyDescent="0.25">
      <c r="B48" s="1">
        <v>35</v>
      </c>
      <c r="C48" s="1">
        <f t="shared" si="6"/>
        <v>202</v>
      </c>
      <c r="D48" s="2">
        <f t="shared" si="0"/>
        <v>94.444444444444457</v>
      </c>
      <c r="E48" s="2">
        <f t="shared" ca="1" si="1"/>
        <v>7.9540051387802855</v>
      </c>
      <c r="F48" s="2">
        <f t="shared" ca="1" si="2"/>
        <v>102.39844958322475</v>
      </c>
      <c r="G48" s="1">
        <f t="shared" si="3"/>
        <v>40804</v>
      </c>
      <c r="H48" s="2">
        <f t="shared" ca="1" si="4"/>
        <v>20684.4868158114</v>
      </c>
      <c r="I48" s="2">
        <f t="shared" ca="1" si="5"/>
        <v>97.669842042469867</v>
      </c>
    </row>
    <row r="49" spans="2:11" x14ac:dyDescent="0.25">
      <c r="B49" s="1">
        <v>36</v>
      </c>
      <c r="C49" s="1">
        <f t="shared" si="6"/>
        <v>207</v>
      </c>
      <c r="D49" s="2">
        <f t="shared" si="0"/>
        <v>97.222222222222229</v>
      </c>
      <c r="E49" s="2">
        <f t="shared" ca="1" si="1"/>
        <v>4.4353774493301206</v>
      </c>
      <c r="F49" s="2">
        <f t="shared" ca="1" si="2"/>
        <v>101.65759967155235</v>
      </c>
      <c r="G49" s="1">
        <f t="shared" si="3"/>
        <v>42849</v>
      </c>
      <c r="H49" s="2">
        <f t="shared" ca="1" si="4"/>
        <v>21043.123132011337</v>
      </c>
      <c r="I49" s="2">
        <f t="shared" ca="1" si="5"/>
        <v>100.56828470130773</v>
      </c>
    </row>
    <row r="50" spans="2:11" x14ac:dyDescent="0.25">
      <c r="B50" s="1">
        <v>37</v>
      </c>
      <c r="C50" s="1">
        <f t="shared" si="6"/>
        <v>212</v>
      </c>
      <c r="D50" s="2">
        <f t="shared" si="0"/>
        <v>100</v>
      </c>
      <c r="E50" s="2">
        <f t="shared" ca="1" si="1"/>
        <v>6.488517525322024</v>
      </c>
      <c r="F50" s="2">
        <f t="shared" ca="1" si="2"/>
        <v>106.48851752532202</v>
      </c>
      <c r="G50" s="1">
        <f t="shared" si="3"/>
        <v>44944</v>
      </c>
      <c r="H50" s="2">
        <f t="shared" ca="1" si="4"/>
        <v>22575.56571536827</v>
      </c>
      <c r="I50" s="2">
        <f t="shared" ca="1" si="5"/>
        <v>103.46672736014558</v>
      </c>
    </row>
    <row r="54" spans="2:11" x14ac:dyDescent="0.25">
      <c r="K5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0145-F7A7-43B1-87A5-D22DFADE9E42}">
  <dimension ref="A1"/>
  <sheetViews>
    <sheetView tabSelected="1"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JustDataForLab</vt:lpstr>
      <vt:lpstr>LinearCurveFit_YouCanChange</vt:lpstr>
      <vt:lpstr>PlotData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Kelly</dc:creator>
  <cp:lastModifiedBy>Williams, Kelly</cp:lastModifiedBy>
  <dcterms:created xsi:type="dcterms:W3CDTF">2023-04-17T05:44:29Z</dcterms:created>
  <dcterms:modified xsi:type="dcterms:W3CDTF">2023-04-17T05:49:41Z</dcterms:modified>
</cp:coreProperties>
</file>