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<sst xmlns="http://schemas.openxmlformats.org/spreadsheetml/2006/main" count="854" uniqueCount="337">
  <si>
    <t xml:space="preserve">clade</t>
  </si>
  <si>
    <t xml:space="preserve">sample</t>
  </si>
  <si>
    <t xml:space="preserve">lat</t>
  </si>
  <si>
    <t xml:space="preserve">long</t>
  </si>
  <si>
    <t xml:space="preserve">ploidy</t>
  </si>
  <si>
    <t xml:space="preserve"># reads</t>
  </si>
  <si>
    <t xml:space="preserve"># reads mapped to A. thaliana reference</t>
  </si>
  <si>
    <t xml:space="preserve">% reads mapped to A. thaliana reference</t>
  </si>
  <si>
    <t xml:space="preserve">fraction of A. thaliana reference length with non-zero coverage</t>
  </si>
  <si>
    <t xml:space="preserve">mean coverage of A. thaliana reference</t>
  </si>
  <si>
    <t xml:space="preserve">material</t>
  </si>
  <si>
    <t xml:space="preserve">method of DNA extraction</t>
  </si>
  <si>
    <t xml:space="preserve">sequencing libraries</t>
  </si>
  <si>
    <t xml:space="preserve">BioSample</t>
  </si>
  <si>
    <t xml:space="preserve">BioProject</t>
  </si>
  <si>
    <t xml:space="preserve">ENA accession number (chloroplast assembly)</t>
  </si>
  <si>
    <t xml:space="preserve">lyrata</t>
  </si>
  <si>
    <t xml:space="preserve">Aarenicola1</t>
  </si>
  <si>
    <t xml:space="preserve">dried (voucher)</t>
  </si>
  <si>
    <t xml:space="preserve">CTAB</t>
  </si>
  <si>
    <t xml:space="preserve">NEXTflex kit</t>
  </si>
  <si>
    <t xml:space="preserve">SRS945919</t>
  </si>
  <si>
    <t xml:space="preserve">PRJNA284572</t>
  </si>
  <si>
    <t xml:space="preserve">LT161899</t>
  </si>
  <si>
    <t xml:space="preserve">Aarenicola2</t>
  </si>
  <si>
    <t xml:space="preserve">SRS945918</t>
  </si>
  <si>
    <t xml:space="preserve">LT161900</t>
  </si>
  <si>
    <t xml:space="preserve">Aarenicola3</t>
  </si>
  <si>
    <t xml:space="preserve">dried</t>
  </si>
  <si>
    <t xml:space="preserve">Qiagen kit</t>
  </si>
  <si>
    <t xml:space="preserve">NEBNext DNA Prep Kit</t>
  </si>
  <si>
    <t xml:space="preserve">SAMD00045708</t>
  </si>
  <si>
    <t xml:space="preserve">PRJDB4504</t>
  </si>
  <si>
    <t xml:space="preserve">LT161901</t>
  </si>
  <si>
    <t xml:space="preserve">arenosa</t>
  </si>
  <si>
    <t xml:space="preserve">Aarenosaarenosa1</t>
  </si>
  <si>
    <t xml:space="preserve">NEXTflex kit, NEBNext DNA Prep Kit</t>
  </si>
  <si>
    <t xml:space="preserve">SRS975747</t>
  </si>
  <si>
    <t xml:space="preserve">LT161902</t>
  </si>
  <si>
    <t xml:space="preserve">Acarpatica1</t>
  </si>
  <si>
    <t xml:space="preserve">fresh</t>
  </si>
  <si>
    <t xml:space="preserve">SRS945917</t>
  </si>
  <si>
    <t xml:space="preserve">LT161918</t>
  </si>
  <si>
    <t xml:space="preserve">Acarpatica2</t>
  </si>
  <si>
    <t xml:space="preserve">TruSeq Kit</t>
  </si>
  <si>
    <t xml:space="preserve">SRS945916</t>
  </si>
  <si>
    <t xml:space="preserve">LT161919</t>
  </si>
  <si>
    <t xml:space="preserve">Acarpatica3</t>
  </si>
  <si>
    <t xml:space="preserve">SRS945915</t>
  </si>
  <si>
    <t xml:space="preserve">LT161920</t>
  </si>
  <si>
    <t xml:space="preserve">Acarpatica4</t>
  </si>
  <si>
    <t xml:space="preserve">SRS945914</t>
  </si>
  <si>
    <t xml:space="preserve">LT161921</t>
  </si>
  <si>
    <t xml:space="preserve">Acarpatica5</t>
  </si>
  <si>
    <t xml:space="preserve">Qiagen Kit</t>
  </si>
  <si>
    <t xml:space="preserve">SRS1256176</t>
  </si>
  <si>
    <t xml:space="preserve">LT161922</t>
  </si>
  <si>
    <t xml:space="preserve">Acarpatica6</t>
  </si>
  <si>
    <t xml:space="preserve">SRS1256175</t>
  </si>
  <si>
    <t xml:space="preserve">LT161923</t>
  </si>
  <si>
    <t xml:space="preserve">Acarpatica7</t>
  </si>
  <si>
    <t xml:space="preserve">SRS1256174</t>
  </si>
  <si>
    <t xml:space="preserve">LN877380</t>
  </si>
  <si>
    <t xml:space="preserve">Acarpatica8</t>
  </si>
  <si>
    <t xml:space="preserve">SRS1256173</t>
  </si>
  <si>
    <t xml:space="preserve">LT161924</t>
  </si>
  <si>
    <t xml:space="preserve">cebennensis</t>
  </si>
  <si>
    <t xml:space="preserve">Acebennensis1</t>
  </si>
  <si>
    <t xml:space="preserve">SRS945913</t>
  </si>
  <si>
    <t xml:space="preserve">LN877381</t>
  </si>
  <si>
    <t xml:space="preserve">Acebennensis2</t>
  </si>
  <si>
    <t xml:space="preserve">SRS945911</t>
  </si>
  <si>
    <t xml:space="preserve">LT161925</t>
  </si>
  <si>
    <t xml:space="preserve">Acebennensis3</t>
  </si>
  <si>
    <t xml:space="preserve">SRS945912</t>
  </si>
  <si>
    <t xml:space="preserve">LT161926</t>
  </si>
  <si>
    <t xml:space="preserve">croatica</t>
  </si>
  <si>
    <t xml:space="preserve">Acroatica1</t>
  </si>
  <si>
    <t xml:space="preserve">SRS945910</t>
  </si>
  <si>
    <t xml:space="preserve">LT161927</t>
  </si>
  <si>
    <t xml:space="preserve">Acroatica2</t>
  </si>
  <si>
    <t xml:space="preserve">Invisorb Kit</t>
  </si>
  <si>
    <t xml:space="preserve">SRS945909</t>
  </si>
  <si>
    <t xml:space="preserve">LT161928</t>
  </si>
  <si>
    <t xml:space="preserve">halleri</t>
  </si>
  <si>
    <t xml:space="preserve">Ahalleridacica2</t>
  </si>
  <si>
    <t xml:space="preserve">SRS945908</t>
  </si>
  <si>
    <t xml:space="preserve">LT161929</t>
  </si>
  <si>
    <t xml:space="preserve">Ahallerigemmifera2</t>
  </si>
  <si>
    <t xml:space="preserve">DRS012049</t>
  </si>
  <si>
    <t xml:space="preserve">PRJDB1392</t>
  </si>
  <si>
    <t xml:space="preserve">LT161930</t>
  </si>
  <si>
    <t xml:space="preserve">Ahallerigemmifera3</t>
  </si>
  <si>
    <t xml:space="preserve">SRS945907</t>
  </si>
  <si>
    <t xml:space="preserve">LT161931</t>
  </si>
  <si>
    <t xml:space="preserve">Ahallerihalleri1</t>
  </si>
  <si>
    <t xml:space="preserve">SRS945906</t>
  </si>
  <si>
    <t xml:space="preserve">LN877382</t>
  </si>
  <si>
    <t xml:space="preserve">Ahallerihalleri2</t>
  </si>
  <si>
    <t xml:space="preserve">SRS945904</t>
  </si>
  <si>
    <t xml:space="preserve">LT161932</t>
  </si>
  <si>
    <t xml:space="preserve">Ahallerihalleri3</t>
  </si>
  <si>
    <t xml:space="preserve">NEBNext® DNA Library Prep </t>
  </si>
  <si>
    <t xml:space="preserve">SRS1252438</t>
  </si>
  <si>
    <t xml:space="preserve">LT161933</t>
  </si>
  <si>
    <t xml:space="preserve">Ahalleriovirensis1</t>
  </si>
  <si>
    <t xml:space="preserve">SRS945905</t>
  </si>
  <si>
    <t xml:space="preserve">LT161934</t>
  </si>
  <si>
    <t xml:space="preserve">Ahalleriovirensis2</t>
  </si>
  <si>
    <t xml:space="preserve">SRS945902</t>
  </si>
  <si>
    <t xml:space="preserve">LT161935</t>
  </si>
  <si>
    <t xml:space="preserve">Ahalleritatrica1</t>
  </si>
  <si>
    <t xml:space="preserve">SRS945903</t>
  </si>
  <si>
    <t xml:space="preserve">LT161936</t>
  </si>
  <si>
    <t xml:space="preserve">Ahalleritatrica2</t>
  </si>
  <si>
    <t xml:space="preserve">SRS945901</t>
  </si>
  <si>
    <t xml:space="preserve">LT161937</t>
  </si>
  <si>
    <t xml:space="preserve">Alyratalyrata1</t>
  </si>
  <si>
    <t xml:space="preserve">SRS945900</t>
  </si>
  <si>
    <t xml:space="preserve">LN877383</t>
  </si>
  <si>
    <t xml:space="preserve">Alyratalyrata2</t>
  </si>
  <si>
    <t xml:space="preserve">SRS945899</t>
  </si>
  <si>
    <t xml:space="preserve">LT161942</t>
  </si>
  <si>
    <t xml:space="preserve">Alyratapetraea1</t>
  </si>
  <si>
    <t xml:space="preserve">SRS945897</t>
  </si>
  <si>
    <t xml:space="preserve">LT161948</t>
  </si>
  <si>
    <t xml:space="preserve">Alyratapetraea10</t>
  </si>
  <si>
    <t xml:space="preserve">SRS1256172</t>
  </si>
  <si>
    <t xml:space="preserve">LT161943</t>
  </si>
  <si>
    <t xml:space="preserve">Alyratapetraea11</t>
  </si>
  <si>
    <t xml:space="preserve">SRS1256171</t>
  </si>
  <si>
    <t xml:space="preserve">LT161944</t>
  </si>
  <si>
    <t xml:space="preserve">Alyratapetraea12</t>
  </si>
  <si>
    <t xml:space="preserve">SRS945898</t>
  </si>
  <si>
    <t xml:space="preserve">LT161945</t>
  </si>
  <si>
    <t xml:space="preserve">Alyratapetraea18</t>
  </si>
  <si>
    <t xml:space="preserve">SRS945896</t>
  </si>
  <si>
    <t xml:space="preserve">LT161952</t>
  </si>
  <si>
    <t xml:space="preserve">Alyratapetraea19</t>
  </si>
  <si>
    <t xml:space="preserve">SRS945858</t>
  </si>
  <si>
    <t xml:space="preserve">LT161953</t>
  </si>
  <si>
    <t xml:space="preserve">Alyratapetraea2</t>
  </si>
  <si>
    <t xml:space="preserve">SRS1256170</t>
  </si>
  <si>
    <t xml:space="preserve">LT161957</t>
  </si>
  <si>
    <t xml:space="preserve">Alyratapetraea20</t>
  </si>
  <si>
    <t xml:space="preserve">SRS945856</t>
  </si>
  <si>
    <t xml:space="preserve">LT161954</t>
  </si>
  <si>
    <t xml:space="preserve">Alyratapetraea21</t>
  </si>
  <si>
    <t xml:space="preserve">SRS945859</t>
  </si>
  <si>
    <t xml:space="preserve">LT161955</t>
  </si>
  <si>
    <t xml:space="preserve">Alyratapetraea22</t>
  </si>
  <si>
    <t xml:space="preserve">SRS945855</t>
  </si>
  <si>
    <t xml:space="preserve">LT161956</t>
  </si>
  <si>
    <t xml:space="preserve">Alyratapetraea3</t>
  </si>
  <si>
    <t xml:space="preserve">SRS945854</t>
  </si>
  <si>
    <t xml:space="preserve">LT161958</t>
  </si>
  <si>
    <t xml:space="preserve">Alyratapetraea4</t>
  </si>
  <si>
    <t xml:space="preserve">SRS1256169</t>
  </si>
  <si>
    <t xml:space="preserve">LT161959</t>
  </si>
  <si>
    <t xml:space="preserve">Alyratapetraea6</t>
  </si>
  <si>
    <t xml:space="preserve">SRS1256168</t>
  </si>
  <si>
    <t xml:space="preserve">LT161961</t>
  </si>
  <si>
    <t xml:space="preserve">Alyratapetraea7</t>
  </si>
  <si>
    <t xml:space="preserve">SRS1256167</t>
  </si>
  <si>
    <t xml:space="preserve">LT161962</t>
  </si>
  <si>
    <t xml:space="preserve">Alyratapetraea9</t>
  </si>
  <si>
    <t xml:space="preserve">SRS945895</t>
  </si>
  <si>
    <t xml:space="preserve">LT161963</t>
  </si>
  <si>
    <t xml:space="preserve">Aneglectaneglecta1</t>
  </si>
  <si>
    <t xml:space="preserve">SRS975757</t>
  </si>
  <si>
    <t xml:space="preserve">LT161964</t>
  </si>
  <si>
    <t xml:space="preserve">Aneglectaneglecta2</t>
  </si>
  <si>
    <t xml:space="preserve">SRS1256166</t>
  </si>
  <si>
    <t xml:space="preserve">LT161965</t>
  </si>
  <si>
    <t xml:space="preserve">Aneglectaneglecta3</t>
  </si>
  <si>
    <t xml:space="preserve">SRS1256165</t>
  </si>
  <si>
    <t xml:space="preserve">Aneglectaneglecta4</t>
  </si>
  <si>
    <t xml:space="preserve">SRS1256164</t>
  </si>
  <si>
    <t xml:space="preserve">LT161967</t>
  </si>
  <si>
    <t xml:space="preserve">Anitida1</t>
  </si>
  <si>
    <t xml:space="preserve">SRS945894</t>
  </si>
  <si>
    <t xml:space="preserve">LT161970</t>
  </si>
  <si>
    <t xml:space="preserve">Anitida2</t>
  </si>
  <si>
    <t xml:space="preserve">SRS945893</t>
  </si>
  <si>
    <t xml:space="preserve">LT161971</t>
  </si>
  <si>
    <t xml:space="preserve">Anitida3</t>
  </si>
  <si>
    <t xml:space="preserve">SRS1256163</t>
  </si>
  <si>
    <t xml:space="preserve">LT161972</t>
  </si>
  <si>
    <t xml:space="preserve">Anitida4</t>
  </si>
  <si>
    <t xml:space="preserve">SRS945892</t>
  </si>
  <si>
    <t xml:space="preserve">LT161973</t>
  </si>
  <si>
    <t xml:space="preserve">pedemontana</t>
  </si>
  <si>
    <t xml:space="preserve">Apedemontana1</t>
  </si>
  <si>
    <t xml:space="preserve">SRS945857</t>
  </si>
  <si>
    <t xml:space="preserve">LN877384</t>
  </si>
  <si>
    <t xml:space="preserve">Apedemontana2</t>
  </si>
  <si>
    <t xml:space="preserve">SRS945890</t>
  </si>
  <si>
    <t xml:space="preserve">LT161974</t>
  </si>
  <si>
    <t xml:space="preserve">Apetraeaseptentrionalis1</t>
  </si>
  <si>
    <t xml:space="preserve">SRS945891</t>
  </si>
  <si>
    <t xml:space="preserve">LT161975</t>
  </si>
  <si>
    <t xml:space="preserve">Apetraeaseptentrionalis2</t>
  </si>
  <si>
    <t xml:space="preserve">SRS945889</t>
  </si>
  <si>
    <t xml:space="preserve">LT161976</t>
  </si>
  <si>
    <t xml:space="preserve">Apetraeaumbrosa2</t>
  </si>
  <si>
    <t xml:space="preserve">SRS945887</t>
  </si>
  <si>
    <t xml:space="preserve">LT161977</t>
  </si>
  <si>
    <t xml:space="preserve">Apetraeaumbrosa3</t>
  </si>
  <si>
    <t xml:space="preserve">DRS012048</t>
  </si>
  <si>
    <t xml:space="preserve">PRJDB1393</t>
  </si>
  <si>
    <t xml:space="preserve">LT161978</t>
  </si>
  <si>
    <t xml:space="preserve">Apetrogenapetrogena1</t>
  </si>
  <si>
    <t xml:space="preserve">SRS945886</t>
  </si>
  <si>
    <t xml:space="preserve">LT161981</t>
  </si>
  <si>
    <t xml:space="preserve">Apetrogenapetrogena2</t>
  </si>
  <si>
    <t xml:space="preserve">SRS945888</t>
  </si>
  <si>
    <t xml:space="preserve">LT161982</t>
  </si>
  <si>
    <t xml:space="preserve">Apetrogenapetrogena3</t>
  </si>
  <si>
    <t xml:space="preserve">SRS945885</t>
  </si>
  <si>
    <t xml:space="preserve">LT161983</t>
  </si>
  <si>
    <t xml:space="preserve">Aumezawana1</t>
  </si>
  <si>
    <t xml:space="preserve">SRS945884</t>
  </si>
  <si>
    <t xml:space="preserve">LT161987</t>
  </si>
  <si>
    <t xml:space="preserve">Aarenosaarenosa2</t>
  </si>
  <si>
    <t xml:space="preserve">SRS945882</t>
  </si>
  <si>
    <t xml:space="preserve">LT161903</t>
  </si>
  <si>
    <t xml:space="preserve">Aarenosaarenosa3</t>
  </si>
  <si>
    <t xml:space="preserve">SRS945881</t>
  </si>
  <si>
    <t xml:space="preserve">LT161904</t>
  </si>
  <si>
    <t xml:space="preserve">Aarenosaarenosa4</t>
  </si>
  <si>
    <t xml:space="preserve">SRS945879</t>
  </si>
  <si>
    <t xml:space="preserve">LT161905</t>
  </si>
  <si>
    <t xml:space="preserve">Aarenosaarenosa5</t>
  </si>
  <si>
    <t xml:space="preserve">SRS945880</t>
  </si>
  <si>
    <t xml:space="preserve">LT161906</t>
  </si>
  <si>
    <t xml:space="preserve">Aarenosaarenosa6</t>
  </si>
  <si>
    <t xml:space="preserve">SRS945878</t>
  </si>
  <si>
    <t xml:space="preserve">LT161907</t>
  </si>
  <si>
    <t xml:space="preserve">Aarenosaarenosa7</t>
  </si>
  <si>
    <t xml:space="preserve">SRS945877</t>
  </si>
  <si>
    <t xml:space="preserve">LT161908</t>
  </si>
  <si>
    <t xml:space="preserve">Aarenosaarenosa8</t>
  </si>
  <si>
    <t xml:space="preserve">SRS945883</t>
  </si>
  <si>
    <t xml:space="preserve">LT161909</t>
  </si>
  <si>
    <t xml:space="preserve">Aarenosaarenosa9</t>
  </si>
  <si>
    <t xml:space="preserve">SRS945876</t>
  </si>
  <si>
    <t xml:space="preserve">LT161910</t>
  </si>
  <si>
    <t xml:space="preserve">Aarenosaborbasii1</t>
  </si>
  <si>
    <t xml:space="preserve">SRS945860</t>
  </si>
  <si>
    <t xml:space="preserve">LT161911</t>
  </si>
  <si>
    <t xml:space="preserve">Aarenosaborbasii2</t>
  </si>
  <si>
    <t xml:space="preserve">SRS945874</t>
  </si>
  <si>
    <t xml:space="preserve">LT161912</t>
  </si>
  <si>
    <t xml:space="preserve">Aarenosaborbasii3</t>
  </si>
  <si>
    <t xml:space="preserve">SRS945875</t>
  </si>
  <si>
    <t xml:space="preserve">LT161913</t>
  </si>
  <si>
    <t xml:space="preserve">Aarenosaborbasii4</t>
  </si>
  <si>
    <t xml:space="preserve">SRS945873</t>
  </si>
  <si>
    <t xml:space="preserve">LT161914</t>
  </si>
  <si>
    <t xml:space="preserve">Aarenosaborbasii5</t>
  </si>
  <si>
    <t xml:space="preserve">SRS945872</t>
  </si>
  <si>
    <t xml:space="preserve">LT161915</t>
  </si>
  <si>
    <t xml:space="preserve">Aarenosaborbasii6</t>
  </si>
  <si>
    <t xml:space="preserve">SRS945870</t>
  </si>
  <si>
    <t xml:space="preserve">LT161916</t>
  </si>
  <si>
    <t xml:space="preserve">Aarenosaintermedia1</t>
  </si>
  <si>
    <t xml:space="preserve">SRS945871</t>
  </si>
  <si>
    <t xml:space="preserve">LT161917</t>
  </si>
  <si>
    <t xml:space="preserve">Alyratapetraea13</t>
  </si>
  <si>
    <t xml:space="preserve">SRS945869</t>
  </si>
  <si>
    <t xml:space="preserve">LT161946</t>
  </si>
  <si>
    <t xml:space="preserve">Alyratapetraea14</t>
  </si>
  <si>
    <t xml:space="preserve">SRS945868</t>
  </si>
  <si>
    <t xml:space="preserve">LT161947</t>
  </si>
  <si>
    <t xml:space="preserve">Alyratapetraea15</t>
  </si>
  <si>
    <t xml:space="preserve">SRS945861</t>
  </si>
  <si>
    <t xml:space="preserve">LT161949</t>
  </si>
  <si>
    <t xml:space="preserve">Alyratapetraea16</t>
  </si>
  <si>
    <t xml:space="preserve">SRS945867</t>
  </si>
  <si>
    <t xml:space="preserve">LT161950</t>
  </si>
  <si>
    <t xml:space="preserve">Alyratapetraea17</t>
  </si>
  <si>
    <t xml:space="preserve">SRS945866</t>
  </si>
  <si>
    <t xml:space="preserve">LT161951</t>
  </si>
  <si>
    <t xml:space="preserve">Alyratapetraea5</t>
  </si>
  <si>
    <t xml:space="preserve">SRS1256162</t>
  </si>
  <si>
    <t xml:space="preserve">LT161960</t>
  </si>
  <si>
    <t xml:space="preserve">Aneglectarobusta1</t>
  </si>
  <si>
    <t xml:space="preserve">SRS945864</t>
  </si>
  <si>
    <t xml:space="preserve">LT161968</t>
  </si>
  <si>
    <t xml:space="preserve">Aneglectarobusta2</t>
  </si>
  <si>
    <t xml:space="preserve">SRS945865</t>
  </si>
  <si>
    <t xml:space="preserve">LT161969</t>
  </si>
  <si>
    <t xml:space="preserve">Apetrogenaexoleta1</t>
  </si>
  <si>
    <t xml:space="preserve">SRS945863</t>
  </si>
  <si>
    <t xml:space="preserve">LT161979</t>
  </si>
  <si>
    <t xml:space="preserve">Apetrogenaexoleta2</t>
  </si>
  <si>
    <t xml:space="preserve">SRS945862</t>
  </si>
  <si>
    <t xml:space="preserve">LT161980</t>
  </si>
  <si>
    <t xml:space="preserve">kamchatica</t>
  </si>
  <si>
    <t xml:space="preserve">AkamchaticaKWShal</t>
  </si>
  <si>
    <t xml:space="preserve">allo</t>
  </si>
  <si>
    <t xml:space="preserve">SAMD00045705</t>
  </si>
  <si>
    <t xml:space="preserve">LT161941</t>
  </si>
  <si>
    <t xml:space="preserve">AkamchaticaPAKhal</t>
  </si>
  <si>
    <t xml:space="preserve">SAMD00035297</t>
  </si>
  <si>
    <t xml:space="preserve">PRJDB4054</t>
  </si>
  <si>
    <t xml:space="preserve">LT161939</t>
  </si>
  <si>
    <t xml:space="preserve">AkamchaticaTOYhal</t>
  </si>
  <si>
    <t xml:space="preserve">SAMD00045706</t>
  </si>
  <si>
    <t xml:space="preserve">LT161938</t>
  </si>
  <si>
    <t xml:space="preserve">AkamchaticaTWNhal</t>
  </si>
  <si>
    <t xml:space="preserve">SAMD00045707</t>
  </si>
  <si>
    <t xml:space="preserve">LT161940</t>
  </si>
  <si>
    <t xml:space="preserve">AkamchaticaKWSlyr</t>
  </si>
  <si>
    <t xml:space="preserve">AkamchaticaPAKlyr</t>
  </si>
  <si>
    <t xml:space="preserve">AkamchaticaTOYlyr</t>
  </si>
  <si>
    <t xml:space="preserve">AkamchaticaTWNlyr</t>
  </si>
  <si>
    <t xml:space="preserve">suecica</t>
  </si>
  <si>
    <t xml:space="preserve">Aar.AS459</t>
  </si>
  <si>
    <t xml:space="preserve">SRS977003</t>
  </si>
  <si>
    <t xml:space="preserve">LT161984</t>
  </si>
  <si>
    <t xml:space="preserve">Aar.ASO5</t>
  </si>
  <si>
    <t xml:space="preserve">SRS977001</t>
  </si>
  <si>
    <t xml:space="preserve">LT161985</t>
  </si>
  <si>
    <t xml:space="preserve">Aar.ASS3a</t>
  </si>
  <si>
    <t xml:space="preserve">SRS977000</t>
  </si>
  <si>
    <t xml:space="preserve">LT161986</t>
  </si>
  <si>
    <t xml:space="preserve">Ath.AS459</t>
  </si>
  <si>
    <t xml:space="preserve">Ath.ASO5</t>
  </si>
  <si>
    <t xml:space="preserve">Ath.ASS3a</t>
  </si>
  <si>
    <t xml:space="preserve">outgroup</t>
  </si>
  <si>
    <t xml:space="preserve">Crubella1</t>
  </si>
  <si>
    <t xml:space="preserve">SRS975795</t>
  </si>
  <si>
    <t xml:space="preserve">LN877385</t>
  </si>
  <si>
    <t xml:space="preserve">Csativa</t>
  </si>
  <si>
    <t xml:space="preserve">SRS975809</t>
  </si>
  <si>
    <t xml:space="preserve">LN877386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</si>
</sst>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"/>
    <numFmt numFmtId="167" formatCode="0.00"/>
    <numFmt numFmtId="168" formatCode="0.000"/>
    <numFmt numFmtId="169" formatCode="0.0"/>
  </numFmts>
  <fonts count="9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b val="true"/>
      <sz val="8"/>
      <name val="Arial"/>
      <family val="0"/>
      <charset val="1"/>
    </font>
    <font>
      <sz val="8"/>
      <color rgb="FF000000"/>
      <name val="Arial"/>
      <family val="0"/>
      <charset val="1"/>
    </font>
    <font>
      <sz val="8"/>
      <name val="Arial"/>
      <family val="0"/>
      <charset val="1"/>
    </font>
    <font>
      <u val="single"/>
      <sz val="8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race.ddbj.nig.ac.jp/BPSearch/bioproject?acc=PRJDB13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O98" activeCellId="0" sqref="O98"/>
    </sheetView>
  </sheetViews>
  <sheetFormatPr defaultColWidth="13.4296875" defaultRowHeight="15" zeroHeight="false" outlineLevelRow="0" outlineLevelCol="0"/>
  <cols>
    <col collapsed="false" customWidth="true" hidden="false" outlineLevel="0" max="1" min="1" style="0" width="8.44"/>
    <col collapsed="false" customWidth="true" hidden="false" outlineLevel="0" max="2" min="2" style="0" width="13.56"/>
    <col collapsed="false" customWidth="true" hidden="false" outlineLevel="0" max="3" min="3" style="0" width="4.67"/>
    <col collapsed="false" customWidth="true" hidden="false" outlineLevel="0" max="4" min="4" style="0" width="5.89"/>
    <col collapsed="false" customWidth="true" hidden="false" outlineLevel="0" max="5" min="5" style="0" width="4.67"/>
    <col collapsed="false" customWidth="true" hidden="false" outlineLevel="0" max="6" min="6" style="0" width="8"/>
    <col collapsed="false" customWidth="true" hidden="false" outlineLevel="0" max="7" min="7" style="0" width="10.22"/>
    <col collapsed="false" customWidth="true" hidden="false" outlineLevel="0" max="8" min="8" style="0" width="11.45"/>
    <col collapsed="false" customWidth="true" hidden="false" outlineLevel="0" max="9" min="9" style="0" width="7.22"/>
    <col collapsed="false" customWidth="true" hidden="false" outlineLevel="0" max="10" min="10" style="0" width="5.44"/>
    <col collapsed="false" customWidth="true" hidden="false" outlineLevel="0" max="11" min="11" style="0" width="7.22"/>
    <col collapsed="false" customWidth="true" hidden="false" outlineLevel="0" max="12" min="12" style="0" width="5.89"/>
    <col collapsed="false" customWidth="true" hidden="false" outlineLevel="0" max="13" min="13" style="0" width="12.67"/>
    <col collapsed="false" customWidth="true" hidden="false" outlineLevel="0" max="14" min="14" style="0" width="9.33"/>
    <col collapsed="false" customWidth="true" hidden="false" outlineLevel="0" max="15" min="15" style="0" width="9.88"/>
    <col collapsed="false" customWidth="true" hidden="false" outlineLevel="0" max="16" min="16" style="0" width="8.56"/>
  </cols>
  <sheetData>
    <row r="1" customFormat="false" ht="18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</row>
    <row r="2" customFormat="false" ht="18" hidden="false" customHeight="true" outlineLevel="0" collapsed="false">
      <c r="A2" s="5" t="s">
        <v>16</v>
      </c>
      <c r="B2" s="5" t="s">
        <v>17</v>
      </c>
      <c r="C2" s="6" t="n">
        <v>63.1</v>
      </c>
      <c r="D2" s="6" t="n">
        <v>-69.72</v>
      </c>
      <c r="E2" s="5" t="n">
        <v>2</v>
      </c>
      <c r="F2" s="7" t="n">
        <v>46723270</v>
      </c>
      <c r="G2" s="7" t="n">
        <v>19229670</v>
      </c>
      <c r="H2" s="8" t="n">
        <f aca="false">100*G2/F2</f>
        <v>41.156515800371</v>
      </c>
      <c r="I2" s="9" t="n">
        <v>0.619913939788</v>
      </c>
      <c r="J2" s="8" t="n">
        <v>12.3231497688</v>
      </c>
      <c r="K2" s="7" t="s">
        <v>18</v>
      </c>
      <c r="L2" s="7" t="s">
        <v>19</v>
      </c>
      <c r="M2" s="10" t="s">
        <v>20</v>
      </c>
      <c r="N2" s="10" t="s">
        <v>21</v>
      </c>
      <c r="O2" s="10" t="s">
        <v>22</v>
      </c>
      <c r="P2" s="10" t="s">
        <v>23</v>
      </c>
    </row>
    <row r="3" customFormat="false" ht="18" hidden="false" customHeight="true" outlineLevel="0" collapsed="false">
      <c r="A3" s="5" t="s">
        <v>16</v>
      </c>
      <c r="B3" s="5" t="s">
        <v>24</v>
      </c>
      <c r="C3" s="6" t="n">
        <v>56.54</v>
      </c>
      <c r="D3" s="6" t="n">
        <v>-79.22</v>
      </c>
      <c r="E3" s="5" t="n">
        <v>2</v>
      </c>
      <c r="F3" s="7" t="n">
        <v>49302548</v>
      </c>
      <c r="G3" s="7" t="n">
        <v>20086435</v>
      </c>
      <c r="H3" s="8" t="n">
        <f aca="false">100*G3/F3</f>
        <v>40.7411702129472</v>
      </c>
      <c r="I3" s="9" t="n">
        <v>0.614303847567</v>
      </c>
      <c r="J3" s="8" t="n">
        <v>14.0127823374</v>
      </c>
      <c r="K3" s="7" t="s">
        <v>18</v>
      </c>
      <c r="L3" s="7" t="s">
        <v>19</v>
      </c>
      <c r="M3" s="10" t="s">
        <v>20</v>
      </c>
      <c r="N3" s="10" t="s">
        <v>25</v>
      </c>
      <c r="O3" s="10" t="s">
        <v>22</v>
      </c>
      <c r="P3" s="10" t="s">
        <v>26</v>
      </c>
    </row>
    <row r="4" customFormat="false" ht="18" hidden="false" customHeight="true" outlineLevel="0" collapsed="false">
      <c r="A4" s="5" t="s">
        <v>16</v>
      </c>
      <c r="B4" s="5" t="s">
        <v>27</v>
      </c>
      <c r="C4" s="6" t="n">
        <v>55.27</v>
      </c>
      <c r="D4" s="6" t="n">
        <v>-77.76</v>
      </c>
      <c r="E4" s="5" t="n">
        <v>2</v>
      </c>
      <c r="F4" s="7" t="n">
        <v>63086552</v>
      </c>
      <c r="G4" s="7" t="n">
        <v>27369636</v>
      </c>
      <c r="H4" s="8" t="n">
        <f aca="false">100*G4/F4</f>
        <v>43.3842635749058</v>
      </c>
      <c r="I4" s="9" t="n">
        <v>0.589267234611</v>
      </c>
      <c r="J4" s="8" t="n">
        <v>21.8075567093</v>
      </c>
      <c r="K4" s="7" t="s">
        <v>28</v>
      </c>
      <c r="L4" s="11" t="s">
        <v>29</v>
      </c>
      <c r="M4" s="11" t="s">
        <v>30</v>
      </c>
      <c r="N4" s="10" t="s">
        <v>31</v>
      </c>
      <c r="O4" s="10" t="s">
        <v>32</v>
      </c>
      <c r="P4" s="10" t="s">
        <v>33</v>
      </c>
    </row>
    <row r="5" customFormat="false" ht="18" hidden="false" customHeight="true" outlineLevel="0" collapsed="false">
      <c r="A5" s="5" t="s">
        <v>34</v>
      </c>
      <c r="B5" s="5" t="s">
        <v>35</v>
      </c>
      <c r="C5" s="6" t="n">
        <v>44.79</v>
      </c>
      <c r="D5" s="6" t="n">
        <v>15.74</v>
      </c>
      <c r="E5" s="5" t="n">
        <v>2</v>
      </c>
      <c r="F5" s="7" t="n">
        <v>99735718</v>
      </c>
      <c r="G5" s="7" t="n">
        <v>27316745</v>
      </c>
      <c r="H5" s="8" t="n">
        <f aca="false">100*G5/F5</f>
        <v>27.3891295393291</v>
      </c>
      <c r="I5" s="9" t="n">
        <v>0.683840372514</v>
      </c>
      <c r="J5" s="8" t="n">
        <v>19.3866729516</v>
      </c>
      <c r="K5" s="7" t="s">
        <v>28</v>
      </c>
      <c r="L5" s="7" t="s">
        <v>19</v>
      </c>
      <c r="M5" s="10" t="s">
        <v>36</v>
      </c>
      <c r="N5" s="10" t="s">
        <v>37</v>
      </c>
      <c r="O5" s="10" t="s">
        <v>22</v>
      </c>
      <c r="P5" s="10" t="s">
        <v>38</v>
      </c>
    </row>
    <row r="6" customFormat="false" ht="18" hidden="false" customHeight="true" outlineLevel="0" collapsed="false">
      <c r="A6" s="5" t="s">
        <v>34</v>
      </c>
      <c r="B6" s="5" t="s">
        <v>39</v>
      </c>
      <c r="C6" s="6" t="n">
        <v>48.82</v>
      </c>
      <c r="D6" s="6" t="n">
        <v>19.02</v>
      </c>
      <c r="E6" s="5" t="n">
        <v>2</v>
      </c>
      <c r="F6" s="7" t="n">
        <v>58589194</v>
      </c>
      <c r="G6" s="7" t="n">
        <v>35245643</v>
      </c>
      <c r="H6" s="8" t="n">
        <f aca="false">100*G6/F6</f>
        <v>60.1572416237711</v>
      </c>
      <c r="I6" s="9" t="n">
        <v>0.674478633621</v>
      </c>
      <c r="J6" s="8" t="n">
        <v>34.5002616976</v>
      </c>
      <c r="K6" s="7" t="s">
        <v>40</v>
      </c>
      <c r="L6" s="7" t="s">
        <v>19</v>
      </c>
      <c r="M6" s="10" t="s">
        <v>30</v>
      </c>
      <c r="N6" s="10" t="s">
        <v>41</v>
      </c>
      <c r="O6" s="10" t="s">
        <v>22</v>
      </c>
      <c r="P6" s="10" t="s">
        <v>42</v>
      </c>
    </row>
    <row r="7" customFormat="false" ht="18" hidden="false" customHeight="true" outlineLevel="0" collapsed="false">
      <c r="A7" s="5" t="s">
        <v>34</v>
      </c>
      <c r="B7" s="5" t="s">
        <v>43</v>
      </c>
      <c r="C7" s="6" t="n">
        <v>48.82</v>
      </c>
      <c r="D7" s="6" t="n">
        <v>19.02</v>
      </c>
      <c r="E7" s="5" t="n">
        <v>2</v>
      </c>
      <c r="F7" s="7" t="n">
        <v>131098714</v>
      </c>
      <c r="G7" s="7" t="n">
        <v>61514668</v>
      </c>
      <c r="H7" s="8" t="n">
        <f aca="false">100*G7/F7</f>
        <v>46.92240383075</v>
      </c>
      <c r="I7" s="9" t="n">
        <v>0.69592929529</v>
      </c>
      <c r="J7" s="8" t="n">
        <v>49.7121162082</v>
      </c>
      <c r="K7" s="7" t="s">
        <v>40</v>
      </c>
      <c r="L7" s="7" t="s">
        <v>19</v>
      </c>
      <c r="M7" s="10" t="s">
        <v>44</v>
      </c>
      <c r="N7" s="10" t="s">
        <v>45</v>
      </c>
      <c r="O7" s="10" t="s">
        <v>22</v>
      </c>
      <c r="P7" s="10" t="s">
        <v>46</v>
      </c>
    </row>
    <row r="8" customFormat="false" ht="18" hidden="false" customHeight="true" outlineLevel="0" collapsed="false">
      <c r="A8" s="5" t="s">
        <v>34</v>
      </c>
      <c r="B8" s="5" t="s">
        <v>47</v>
      </c>
      <c r="C8" s="6" t="n">
        <v>48.82</v>
      </c>
      <c r="D8" s="6" t="n">
        <v>19.02</v>
      </c>
      <c r="E8" s="5" t="n">
        <v>2</v>
      </c>
      <c r="F8" s="7" t="n">
        <v>133211558</v>
      </c>
      <c r="G8" s="7" t="n">
        <v>61923663</v>
      </c>
      <c r="H8" s="8" t="n">
        <f aca="false">100*G8/F8</f>
        <v>46.4852028830712</v>
      </c>
      <c r="I8" s="9" t="n">
        <v>0.692990111623</v>
      </c>
      <c r="J8" s="8" t="n">
        <v>50.9921820936</v>
      </c>
      <c r="K8" s="7" t="s">
        <v>40</v>
      </c>
      <c r="L8" s="7" t="s">
        <v>19</v>
      </c>
      <c r="M8" s="10" t="s">
        <v>44</v>
      </c>
      <c r="N8" s="10" t="s">
        <v>48</v>
      </c>
      <c r="O8" s="10" t="s">
        <v>22</v>
      </c>
      <c r="P8" s="10" t="s">
        <v>49</v>
      </c>
    </row>
    <row r="9" customFormat="false" ht="18" hidden="false" customHeight="true" outlineLevel="0" collapsed="false">
      <c r="A9" s="5" t="s">
        <v>34</v>
      </c>
      <c r="B9" s="5" t="s">
        <v>50</v>
      </c>
      <c r="C9" s="6" t="n">
        <v>49.01</v>
      </c>
      <c r="D9" s="6" t="n">
        <v>19.27</v>
      </c>
      <c r="E9" s="5" t="n">
        <v>2</v>
      </c>
      <c r="F9" s="7" t="n">
        <v>39786354</v>
      </c>
      <c r="G9" s="7" t="n">
        <v>12699103</v>
      </c>
      <c r="H9" s="8" t="n">
        <f aca="false">100*G9/F9</f>
        <v>31.9182375947291</v>
      </c>
      <c r="I9" s="9" t="n">
        <v>0.65434969102</v>
      </c>
      <c r="J9" s="8" t="n">
        <v>10.3162285339</v>
      </c>
      <c r="K9" s="7" t="s">
        <v>18</v>
      </c>
      <c r="L9" s="7" t="s">
        <v>19</v>
      </c>
      <c r="M9" s="10" t="s">
        <v>20</v>
      </c>
      <c r="N9" s="10" t="s">
        <v>51</v>
      </c>
      <c r="O9" s="10" t="s">
        <v>22</v>
      </c>
      <c r="P9" s="10" t="s">
        <v>52</v>
      </c>
    </row>
    <row r="10" customFormat="false" ht="18" hidden="false" customHeight="true" outlineLevel="0" collapsed="false">
      <c r="A10" s="5" t="s">
        <v>34</v>
      </c>
      <c r="B10" s="5" t="s">
        <v>53</v>
      </c>
      <c r="C10" s="6" t="n">
        <v>48.82</v>
      </c>
      <c r="D10" s="6" t="n">
        <v>19.02</v>
      </c>
      <c r="E10" s="5" t="n">
        <v>2</v>
      </c>
      <c r="F10" s="7" t="n">
        <v>56229378</v>
      </c>
      <c r="G10" s="7" t="n">
        <v>29353976</v>
      </c>
      <c r="H10" s="8" t="n">
        <f aca="false">100*G10/F10</f>
        <v>52.2039848991394</v>
      </c>
      <c r="I10" s="9" t="n">
        <v>0.678824927139</v>
      </c>
      <c r="J10" s="8" t="n">
        <v>24.2944347338</v>
      </c>
      <c r="K10" s="7" t="s">
        <v>28</v>
      </c>
      <c r="L10" s="7" t="s">
        <v>54</v>
      </c>
      <c r="M10" s="10" t="s">
        <v>44</v>
      </c>
      <c r="N10" s="7" t="s">
        <v>55</v>
      </c>
      <c r="O10" s="10" t="s">
        <v>22</v>
      </c>
      <c r="P10" s="10" t="s">
        <v>56</v>
      </c>
    </row>
    <row r="11" customFormat="false" ht="18" hidden="false" customHeight="true" outlineLevel="0" collapsed="false">
      <c r="A11" s="5" t="s">
        <v>34</v>
      </c>
      <c r="B11" s="5" t="s">
        <v>57</v>
      </c>
      <c r="C11" s="6" t="n">
        <v>49.02</v>
      </c>
      <c r="D11" s="6" t="n">
        <v>19.86</v>
      </c>
      <c r="E11" s="5" t="n">
        <v>2</v>
      </c>
      <c r="F11" s="7" t="n">
        <v>71406454</v>
      </c>
      <c r="G11" s="7" t="n">
        <v>35305399</v>
      </c>
      <c r="H11" s="8" t="n">
        <f aca="false">100*G11/F11</f>
        <v>49.442868287508</v>
      </c>
      <c r="I11" s="9" t="n">
        <v>0.685061694044</v>
      </c>
      <c r="J11" s="8" t="n">
        <v>26.9453144367</v>
      </c>
      <c r="K11" s="7" t="s">
        <v>28</v>
      </c>
      <c r="L11" s="7" t="s">
        <v>54</v>
      </c>
      <c r="M11" s="10" t="s">
        <v>44</v>
      </c>
      <c r="N11" s="7" t="s">
        <v>58</v>
      </c>
      <c r="O11" s="10" t="s">
        <v>22</v>
      </c>
      <c r="P11" s="10" t="s">
        <v>59</v>
      </c>
    </row>
    <row r="12" customFormat="false" ht="18" hidden="false" customHeight="true" outlineLevel="0" collapsed="false">
      <c r="A12" s="5" t="s">
        <v>34</v>
      </c>
      <c r="B12" s="5" t="s">
        <v>60</v>
      </c>
      <c r="C12" s="6" t="n">
        <v>48.88</v>
      </c>
      <c r="D12" s="6" t="n">
        <v>20.23</v>
      </c>
      <c r="E12" s="5" t="n">
        <v>2</v>
      </c>
      <c r="F12" s="7" t="n">
        <v>49071026</v>
      </c>
      <c r="G12" s="7" t="n">
        <v>25361638</v>
      </c>
      <c r="H12" s="8" t="n">
        <f aca="false">100*G12/F12</f>
        <v>51.6835290951528</v>
      </c>
      <c r="I12" s="9" t="n">
        <v>0.67295118437</v>
      </c>
      <c r="J12" s="8" t="n">
        <v>19.8587915004</v>
      </c>
      <c r="K12" s="7" t="s">
        <v>28</v>
      </c>
      <c r="L12" s="7" t="s">
        <v>54</v>
      </c>
      <c r="M12" s="10" t="s">
        <v>44</v>
      </c>
      <c r="N12" s="7" t="s">
        <v>61</v>
      </c>
      <c r="O12" s="10" t="s">
        <v>22</v>
      </c>
      <c r="P12" s="10" t="s">
        <v>62</v>
      </c>
    </row>
    <row r="13" customFormat="false" ht="18" hidden="false" customHeight="true" outlineLevel="0" collapsed="false">
      <c r="A13" s="5" t="s">
        <v>34</v>
      </c>
      <c r="B13" s="5" t="s">
        <v>63</v>
      </c>
      <c r="C13" s="6" t="n">
        <v>48.88</v>
      </c>
      <c r="D13" s="6" t="n">
        <v>19.22</v>
      </c>
      <c r="E13" s="5" t="n">
        <v>2</v>
      </c>
      <c r="F13" s="7" t="n">
        <v>73632500</v>
      </c>
      <c r="G13" s="7" t="n">
        <v>36868944</v>
      </c>
      <c r="H13" s="8" t="n">
        <f aca="false">100*G13/F13</f>
        <v>50.0715635079618</v>
      </c>
      <c r="I13" s="9" t="n">
        <v>0.680300868307</v>
      </c>
      <c r="J13" s="8" t="n">
        <v>27.365458073</v>
      </c>
      <c r="K13" s="7" t="s">
        <v>28</v>
      </c>
      <c r="L13" s="7" t="s">
        <v>54</v>
      </c>
      <c r="M13" s="10" t="s">
        <v>44</v>
      </c>
      <c r="N13" s="7" t="s">
        <v>64</v>
      </c>
      <c r="O13" s="10" t="s">
        <v>22</v>
      </c>
      <c r="P13" s="10" t="s">
        <v>65</v>
      </c>
    </row>
    <row r="14" customFormat="false" ht="18" hidden="false" customHeight="true" outlineLevel="0" collapsed="false">
      <c r="A14" s="5" t="s">
        <v>66</v>
      </c>
      <c r="B14" s="5" t="s">
        <v>67</v>
      </c>
      <c r="C14" s="6" t="n">
        <v>44.09</v>
      </c>
      <c r="D14" s="6" t="n">
        <v>3.56</v>
      </c>
      <c r="E14" s="5" t="n">
        <v>2</v>
      </c>
      <c r="F14" s="7" t="n">
        <v>40716604</v>
      </c>
      <c r="G14" s="7" t="n">
        <v>16383506</v>
      </c>
      <c r="H14" s="8" t="n">
        <f aca="false">100*G14/F14</f>
        <v>40.2378990153501</v>
      </c>
      <c r="I14" s="9" t="n">
        <v>0.615335008002</v>
      </c>
      <c r="J14" s="8" t="n">
        <v>15.3162751707</v>
      </c>
      <c r="K14" s="7" t="s">
        <v>40</v>
      </c>
      <c r="L14" s="7" t="s">
        <v>19</v>
      </c>
      <c r="M14" s="10" t="s">
        <v>30</v>
      </c>
      <c r="N14" s="10" t="s">
        <v>68</v>
      </c>
      <c r="O14" s="10" t="s">
        <v>22</v>
      </c>
      <c r="P14" s="10" t="s">
        <v>69</v>
      </c>
    </row>
    <row r="15" customFormat="false" ht="18" hidden="false" customHeight="true" outlineLevel="0" collapsed="false">
      <c r="A15" s="5" t="s">
        <v>66</v>
      </c>
      <c r="B15" s="5" t="s">
        <v>70</v>
      </c>
      <c r="C15" s="6" t="n">
        <v>44.89</v>
      </c>
      <c r="D15" s="6" t="n">
        <v>4.18</v>
      </c>
      <c r="E15" s="5" t="n">
        <v>2</v>
      </c>
      <c r="F15" s="7" t="n">
        <v>50052392</v>
      </c>
      <c r="G15" s="7" t="n">
        <v>19510365</v>
      </c>
      <c r="H15" s="8" t="n">
        <f aca="false">100*G15/F15</f>
        <v>38.9798853169695</v>
      </c>
      <c r="I15" s="9" t="n">
        <v>0.634908767829</v>
      </c>
      <c r="J15" s="8" t="n">
        <v>13.9289484539</v>
      </c>
      <c r="K15" s="7" t="s">
        <v>40</v>
      </c>
      <c r="L15" s="7" t="s">
        <v>19</v>
      </c>
      <c r="M15" s="10" t="s">
        <v>20</v>
      </c>
      <c r="N15" s="10" t="s">
        <v>71</v>
      </c>
      <c r="O15" s="10" t="s">
        <v>22</v>
      </c>
      <c r="P15" s="10" t="s">
        <v>72</v>
      </c>
    </row>
    <row r="16" customFormat="false" ht="18" hidden="false" customHeight="true" outlineLevel="0" collapsed="false">
      <c r="A16" s="5" t="s">
        <v>66</v>
      </c>
      <c r="B16" s="5" t="s">
        <v>73</v>
      </c>
      <c r="C16" s="6" t="n">
        <v>44.99</v>
      </c>
      <c r="D16" s="6" t="n">
        <v>2.73</v>
      </c>
      <c r="E16" s="5" t="n">
        <v>2</v>
      </c>
      <c r="F16" s="7" t="n">
        <v>52939764</v>
      </c>
      <c r="G16" s="7" t="n">
        <v>20063796</v>
      </c>
      <c r="H16" s="8" t="n">
        <f aca="false">100*G16/F16</f>
        <v>37.8992924864569</v>
      </c>
      <c r="I16" s="9" t="n">
        <v>0.633877053454</v>
      </c>
      <c r="J16" s="8" t="n">
        <v>14.5203413537</v>
      </c>
      <c r="K16" s="7" t="s">
        <v>40</v>
      </c>
      <c r="L16" s="7" t="s">
        <v>19</v>
      </c>
      <c r="M16" s="10" t="s">
        <v>20</v>
      </c>
      <c r="N16" s="10" t="s">
        <v>74</v>
      </c>
      <c r="O16" s="10" t="s">
        <v>22</v>
      </c>
      <c r="P16" s="10" t="s">
        <v>75</v>
      </c>
    </row>
    <row r="17" customFormat="false" ht="18" hidden="false" customHeight="true" outlineLevel="0" collapsed="false">
      <c r="A17" s="5" t="s">
        <v>76</v>
      </c>
      <c r="B17" s="5" t="s">
        <v>77</v>
      </c>
      <c r="C17" s="6" t="n">
        <v>44.56</v>
      </c>
      <c r="D17" s="6" t="n">
        <v>15.11</v>
      </c>
      <c r="E17" s="5" t="n">
        <v>2</v>
      </c>
      <c r="F17" s="7" t="n">
        <v>40637296</v>
      </c>
      <c r="G17" s="7" t="n">
        <v>24519975</v>
      </c>
      <c r="H17" s="8" t="n">
        <f aca="false">100*G17/F17</f>
        <v>60.3385988083459</v>
      </c>
      <c r="I17" s="9" t="n">
        <v>0.643548906761</v>
      </c>
      <c r="J17" s="8" t="n">
        <v>26.2812854003</v>
      </c>
      <c r="K17" s="7" t="s">
        <v>28</v>
      </c>
      <c r="L17" s="7" t="s">
        <v>19</v>
      </c>
      <c r="M17" s="10" t="s">
        <v>30</v>
      </c>
      <c r="N17" s="10" t="s">
        <v>78</v>
      </c>
      <c r="O17" s="10" t="s">
        <v>22</v>
      </c>
      <c r="P17" s="10" t="s">
        <v>79</v>
      </c>
    </row>
    <row r="18" customFormat="false" ht="18" hidden="false" customHeight="true" outlineLevel="0" collapsed="false">
      <c r="A18" s="5" t="s">
        <v>76</v>
      </c>
      <c r="B18" s="5" t="s">
        <v>80</v>
      </c>
      <c r="C18" s="6" t="n">
        <v>44.81</v>
      </c>
      <c r="D18" s="6" t="n">
        <v>14.93</v>
      </c>
      <c r="E18" s="5" t="n">
        <v>2</v>
      </c>
      <c r="F18" s="7" t="n">
        <v>48297660</v>
      </c>
      <c r="G18" s="7" t="n">
        <v>21584980</v>
      </c>
      <c r="H18" s="8" t="n">
        <f aca="false">100*G18/F18</f>
        <v>44.69156476732</v>
      </c>
      <c r="I18" s="9" t="n">
        <v>0.629686769753</v>
      </c>
      <c r="J18" s="8" t="n">
        <v>16.9852626287</v>
      </c>
      <c r="K18" s="7" t="s">
        <v>28</v>
      </c>
      <c r="L18" s="7" t="s">
        <v>81</v>
      </c>
      <c r="M18" s="10" t="s">
        <v>30</v>
      </c>
      <c r="N18" s="10" t="s">
        <v>82</v>
      </c>
      <c r="O18" s="10" t="s">
        <v>22</v>
      </c>
      <c r="P18" s="10" t="s">
        <v>83</v>
      </c>
    </row>
    <row r="19" customFormat="false" ht="18" hidden="false" customHeight="true" outlineLevel="0" collapsed="false">
      <c r="A19" s="5" t="s">
        <v>84</v>
      </c>
      <c r="B19" s="5" t="s">
        <v>85</v>
      </c>
      <c r="C19" s="6" t="n">
        <v>45.6</v>
      </c>
      <c r="D19" s="6" t="n">
        <v>24.63</v>
      </c>
      <c r="E19" s="5" t="n">
        <v>2</v>
      </c>
      <c r="F19" s="7" t="n">
        <v>48962116</v>
      </c>
      <c r="G19" s="7" t="n">
        <v>18714027</v>
      </c>
      <c r="H19" s="8" t="n">
        <f aca="false">100*G19/F19</f>
        <v>38.2214424719716</v>
      </c>
      <c r="I19" s="9" t="n">
        <v>0.649095782608</v>
      </c>
      <c r="J19" s="8" t="n">
        <v>15.4787734432</v>
      </c>
      <c r="K19" s="7" t="s">
        <v>28</v>
      </c>
      <c r="L19" s="7" t="s">
        <v>19</v>
      </c>
      <c r="M19" s="10" t="s">
        <v>20</v>
      </c>
      <c r="N19" s="10" t="s">
        <v>86</v>
      </c>
      <c r="O19" s="10" t="s">
        <v>22</v>
      </c>
      <c r="P19" s="10" t="s">
        <v>87</v>
      </c>
    </row>
    <row r="20" customFormat="false" ht="18" hidden="false" customHeight="true" outlineLevel="0" collapsed="false">
      <c r="A20" s="12" t="s">
        <v>84</v>
      </c>
      <c r="B20" s="12" t="s">
        <v>88</v>
      </c>
      <c r="C20" s="13" t="n">
        <v>34.89</v>
      </c>
      <c r="D20" s="13" t="n">
        <v>135.35</v>
      </c>
      <c r="E20" s="12" t="n">
        <v>2</v>
      </c>
      <c r="F20" s="10" t="n">
        <v>146807562</v>
      </c>
      <c r="G20" s="10" t="n">
        <v>61148174</v>
      </c>
      <c r="H20" s="14" t="n">
        <f aca="false">100*G20/F20</f>
        <v>41.6519238974897</v>
      </c>
      <c r="I20" s="15" t="n">
        <v>0.679675813479</v>
      </c>
      <c r="J20" s="14" t="n">
        <v>48.101122313</v>
      </c>
      <c r="K20" s="16" t="s">
        <v>40</v>
      </c>
      <c r="L20" s="10" t="s">
        <v>54</v>
      </c>
      <c r="M20" s="10" t="s">
        <v>30</v>
      </c>
      <c r="N20" s="10" t="s">
        <v>89</v>
      </c>
      <c r="O20" s="17" t="s">
        <v>90</v>
      </c>
      <c r="P20" s="10" t="s">
        <v>91</v>
      </c>
    </row>
    <row r="21" customFormat="false" ht="18" hidden="false" customHeight="true" outlineLevel="0" collapsed="false">
      <c r="A21" s="5" t="s">
        <v>84</v>
      </c>
      <c r="B21" s="5" t="s">
        <v>92</v>
      </c>
      <c r="C21" s="6" t="n">
        <v>34.85</v>
      </c>
      <c r="D21" s="6" t="n">
        <v>135.47</v>
      </c>
      <c r="E21" s="5" t="n">
        <v>2</v>
      </c>
      <c r="F21" s="7" t="n">
        <v>31064900</v>
      </c>
      <c r="G21" s="7" t="n">
        <v>11569117</v>
      </c>
      <c r="H21" s="8" t="n">
        <f aca="false">100*G21/F21</f>
        <v>37.2417648213901</v>
      </c>
      <c r="I21" s="9" t="n">
        <v>0.621743185951</v>
      </c>
      <c r="J21" s="8" t="n">
        <v>10.6537491105</v>
      </c>
      <c r="K21" s="7" t="s">
        <v>18</v>
      </c>
      <c r="L21" s="7" t="s">
        <v>19</v>
      </c>
      <c r="M21" s="10" t="s">
        <v>30</v>
      </c>
      <c r="N21" s="10" t="s">
        <v>93</v>
      </c>
      <c r="O21" s="10" t="s">
        <v>22</v>
      </c>
      <c r="P21" s="10" t="s">
        <v>94</v>
      </c>
    </row>
    <row r="22" customFormat="false" ht="18" hidden="false" customHeight="true" outlineLevel="0" collapsed="false">
      <c r="A22" s="5" t="s">
        <v>84</v>
      </c>
      <c r="B22" s="5" t="s">
        <v>95</v>
      </c>
      <c r="C22" s="6" t="n">
        <v>48.82</v>
      </c>
      <c r="D22" s="6" t="n">
        <v>19.02</v>
      </c>
      <c r="E22" s="5" t="n">
        <v>2</v>
      </c>
      <c r="F22" s="7" t="n">
        <v>55905788</v>
      </c>
      <c r="G22" s="7" t="n">
        <v>24553987</v>
      </c>
      <c r="H22" s="8" t="n">
        <f aca="false">100*G22/F22</f>
        <v>43.9202949791174</v>
      </c>
      <c r="I22" s="9" t="n">
        <v>0.653830699032</v>
      </c>
      <c r="J22" s="8" t="n">
        <v>21.8725578784</v>
      </c>
      <c r="K22" s="7" t="s">
        <v>40</v>
      </c>
      <c r="L22" s="7" t="s">
        <v>19</v>
      </c>
      <c r="M22" s="10" t="s">
        <v>30</v>
      </c>
      <c r="N22" s="10" t="s">
        <v>96</v>
      </c>
      <c r="O22" s="10" t="s">
        <v>22</v>
      </c>
      <c r="P22" s="10" t="s">
        <v>97</v>
      </c>
    </row>
    <row r="23" customFormat="false" ht="18" hidden="false" customHeight="true" outlineLevel="0" collapsed="false">
      <c r="A23" s="5" t="s">
        <v>84</v>
      </c>
      <c r="B23" s="5" t="s">
        <v>98</v>
      </c>
      <c r="C23" s="6" t="n">
        <v>47.63</v>
      </c>
      <c r="D23" s="6" t="n">
        <v>15.25</v>
      </c>
      <c r="E23" s="5" t="n">
        <v>2</v>
      </c>
      <c r="F23" s="7" t="n">
        <v>46213030</v>
      </c>
      <c r="G23" s="7" t="n">
        <v>19302892</v>
      </c>
      <c r="H23" s="8" t="n">
        <f aca="false">100*G23/F23</f>
        <v>41.7693711059413</v>
      </c>
      <c r="I23" s="9" t="n">
        <v>0.64472466248</v>
      </c>
      <c r="J23" s="8" t="n">
        <v>12.6032074546</v>
      </c>
      <c r="K23" s="7" t="s">
        <v>40</v>
      </c>
      <c r="L23" s="7" t="s">
        <v>19</v>
      </c>
      <c r="M23" s="10" t="s">
        <v>20</v>
      </c>
      <c r="N23" s="10" t="s">
        <v>99</v>
      </c>
      <c r="O23" s="10" t="s">
        <v>22</v>
      </c>
      <c r="P23" s="10" t="s">
        <v>100</v>
      </c>
    </row>
    <row r="24" customFormat="false" ht="18" hidden="false" customHeight="true" outlineLevel="0" collapsed="false">
      <c r="A24" s="5" t="s">
        <v>84</v>
      </c>
      <c r="B24" s="5" t="s">
        <v>101</v>
      </c>
      <c r="C24" s="6" t="n">
        <v>51.56</v>
      </c>
      <c r="D24" s="6" t="n">
        <v>10.2</v>
      </c>
      <c r="E24" s="5" t="n">
        <v>2</v>
      </c>
      <c r="F24" s="7" t="n">
        <v>24917022</v>
      </c>
      <c r="G24" s="7" t="n">
        <v>11544282</v>
      </c>
      <c r="H24" s="8" t="n">
        <f aca="false">100*G24/F24</f>
        <v>46.330905836179</v>
      </c>
      <c r="I24" s="9" t="n">
        <v>0.641174406789</v>
      </c>
      <c r="J24" s="8" t="n">
        <v>12.5358929708</v>
      </c>
      <c r="K24" s="7" t="s">
        <v>40</v>
      </c>
      <c r="L24" s="7" t="s">
        <v>19</v>
      </c>
      <c r="M24" s="12" t="s">
        <v>102</v>
      </c>
      <c r="N24" s="12" t="s">
        <v>103</v>
      </c>
      <c r="O24" s="10" t="s">
        <v>22</v>
      </c>
      <c r="P24" s="10" t="s">
        <v>104</v>
      </c>
    </row>
    <row r="25" customFormat="false" ht="18" hidden="false" customHeight="true" outlineLevel="0" collapsed="false">
      <c r="A25" s="5" t="s">
        <v>84</v>
      </c>
      <c r="B25" s="5" t="s">
        <v>105</v>
      </c>
      <c r="C25" s="6" t="n">
        <v>46.5</v>
      </c>
      <c r="D25" s="6" t="n">
        <v>14.48</v>
      </c>
      <c r="E25" s="5" t="n">
        <v>2</v>
      </c>
      <c r="F25" s="7" t="n">
        <v>48460394</v>
      </c>
      <c r="G25" s="7" t="n">
        <v>20152376</v>
      </c>
      <c r="H25" s="8" t="n">
        <f aca="false">100*G25/F25</f>
        <v>41.5852500084915</v>
      </c>
      <c r="I25" s="9" t="n">
        <v>0.651714981646</v>
      </c>
      <c r="J25" s="8" t="n">
        <v>16.9956517501</v>
      </c>
      <c r="K25" s="7" t="s">
        <v>18</v>
      </c>
      <c r="L25" s="7" t="s">
        <v>19</v>
      </c>
      <c r="M25" s="10" t="s">
        <v>20</v>
      </c>
      <c r="N25" s="10" t="s">
        <v>106</v>
      </c>
      <c r="O25" s="10" t="s">
        <v>22</v>
      </c>
      <c r="P25" s="10" t="s">
        <v>107</v>
      </c>
    </row>
    <row r="26" customFormat="false" ht="18" hidden="false" customHeight="true" outlineLevel="0" collapsed="false">
      <c r="A26" s="5" t="s">
        <v>84</v>
      </c>
      <c r="B26" s="5" t="s">
        <v>108</v>
      </c>
      <c r="C26" s="6" t="n">
        <v>46.5</v>
      </c>
      <c r="D26" s="6" t="n">
        <v>14.48</v>
      </c>
      <c r="E26" s="5" t="n">
        <v>2</v>
      </c>
      <c r="F26" s="7" t="n">
        <v>72111504</v>
      </c>
      <c r="G26" s="7" t="n">
        <v>27808714</v>
      </c>
      <c r="H26" s="8" t="n">
        <f aca="false">100*G26/F26</f>
        <v>38.5634918944417</v>
      </c>
      <c r="I26" s="9" t="n">
        <v>0.647691257813</v>
      </c>
      <c r="J26" s="8" t="n">
        <v>21.097790845</v>
      </c>
      <c r="K26" s="7" t="s">
        <v>28</v>
      </c>
      <c r="L26" s="7" t="s">
        <v>81</v>
      </c>
      <c r="M26" s="10" t="s">
        <v>30</v>
      </c>
      <c r="N26" s="10" t="s">
        <v>109</v>
      </c>
      <c r="O26" s="10" t="s">
        <v>22</v>
      </c>
      <c r="P26" s="10" t="s">
        <v>110</v>
      </c>
    </row>
    <row r="27" customFormat="false" ht="18" hidden="false" customHeight="true" outlineLevel="0" collapsed="false">
      <c r="A27" s="5" t="s">
        <v>84</v>
      </c>
      <c r="B27" s="5" t="s">
        <v>111</v>
      </c>
      <c r="C27" s="6" t="n">
        <v>48.98</v>
      </c>
      <c r="D27" s="6" t="n">
        <v>19.63</v>
      </c>
      <c r="E27" s="5" t="n">
        <v>2</v>
      </c>
      <c r="F27" s="7" t="n">
        <v>35397684</v>
      </c>
      <c r="G27" s="7" t="n">
        <v>15827896</v>
      </c>
      <c r="H27" s="8" t="n">
        <f aca="false">100*G27/F27</f>
        <v>44.71449601053</v>
      </c>
      <c r="I27" s="9" t="n">
        <v>0.649007001037</v>
      </c>
      <c r="J27" s="8" t="n">
        <v>13.4248620835</v>
      </c>
      <c r="K27" s="7" t="s">
        <v>18</v>
      </c>
      <c r="L27" s="7" t="s">
        <v>19</v>
      </c>
      <c r="M27" s="10" t="s">
        <v>20</v>
      </c>
      <c r="N27" s="10" t="s">
        <v>112</v>
      </c>
      <c r="O27" s="10" t="s">
        <v>22</v>
      </c>
      <c r="P27" s="10" t="s">
        <v>113</v>
      </c>
    </row>
    <row r="28" customFormat="false" ht="18" hidden="false" customHeight="true" outlineLevel="0" collapsed="false">
      <c r="A28" s="5" t="s">
        <v>84</v>
      </c>
      <c r="B28" s="5" t="s">
        <v>114</v>
      </c>
      <c r="C28" s="6" t="n">
        <v>49.26</v>
      </c>
      <c r="D28" s="6" t="n">
        <v>19.7</v>
      </c>
      <c r="E28" s="5" t="n">
        <v>2</v>
      </c>
      <c r="F28" s="7" t="n">
        <v>61175178</v>
      </c>
      <c r="G28" s="7" t="n">
        <v>23368740</v>
      </c>
      <c r="H28" s="8" t="n">
        <f aca="false">100*G28/F28</f>
        <v>38.1997090388523</v>
      </c>
      <c r="I28" s="9" t="n">
        <v>0.646974055806</v>
      </c>
      <c r="J28" s="8" t="n">
        <v>15.6157582089</v>
      </c>
      <c r="K28" s="7" t="s">
        <v>28</v>
      </c>
      <c r="L28" s="7" t="s">
        <v>19</v>
      </c>
      <c r="M28" s="10" t="s">
        <v>20</v>
      </c>
      <c r="N28" s="10" t="s">
        <v>115</v>
      </c>
      <c r="O28" s="10" t="s">
        <v>22</v>
      </c>
      <c r="P28" s="10" t="s">
        <v>116</v>
      </c>
    </row>
    <row r="29" customFormat="false" ht="18" hidden="false" customHeight="true" outlineLevel="0" collapsed="false">
      <c r="A29" s="5" t="s">
        <v>16</v>
      </c>
      <c r="B29" s="5" t="s">
        <v>117</v>
      </c>
      <c r="C29" s="6" t="n">
        <v>42.26</v>
      </c>
      <c r="D29" s="6" t="n">
        <v>-81.84</v>
      </c>
      <c r="E29" s="5" t="n">
        <v>2</v>
      </c>
      <c r="F29" s="7" t="n">
        <v>47458082</v>
      </c>
      <c r="G29" s="7" t="n">
        <v>19382910</v>
      </c>
      <c r="H29" s="8" t="n">
        <f aca="false">100*G29/F29</f>
        <v>40.8421688849541</v>
      </c>
      <c r="I29" s="9" t="n">
        <v>0.620854774332</v>
      </c>
      <c r="J29" s="8" t="n">
        <v>11.4310783641</v>
      </c>
      <c r="K29" s="7" t="s">
        <v>40</v>
      </c>
      <c r="L29" s="7" t="s">
        <v>19</v>
      </c>
      <c r="M29" s="10" t="s">
        <v>20</v>
      </c>
      <c r="N29" s="10" t="s">
        <v>118</v>
      </c>
      <c r="O29" s="10" t="s">
        <v>22</v>
      </c>
      <c r="P29" s="10" t="s">
        <v>119</v>
      </c>
    </row>
    <row r="30" customFormat="false" ht="18" hidden="false" customHeight="true" outlineLevel="0" collapsed="false">
      <c r="A30" s="5" t="s">
        <v>16</v>
      </c>
      <c r="B30" s="5" t="s">
        <v>120</v>
      </c>
      <c r="C30" s="6" t="n">
        <v>43.25</v>
      </c>
      <c r="D30" s="6" t="n">
        <v>-81.85</v>
      </c>
      <c r="E30" s="5" t="n">
        <v>2</v>
      </c>
      <c r="F30" s="7" t="n">
        <v>49747842</v>
      </c>
      <c r="G30" s="7" t="n">
        <v>19103980</v>
      </c>
      <c r="H30" s="8" t="n">
        <f aca="false">100*G30/F30</f>
        <v>38.4016255418677</v>
      </c>
      <c r="I30" s="9" t="n">
        <v>0.621483681564</v>
      </c>
      <c r="J30" s="8" t="n">
        <v>10.4602834893</v>
      </c>
      <c r="K30" s="7" t="s">
        <v>40</v>
      </c>
      <c r="L30" s="7" t="s">
        <v>19</v>
      </c>
      <c r="M30" s="10" t="s">
        <v>20</v>
      </c>
      <c r="N30" s="10" t="s">
        <v>121</v>
      </c>
      <c r="O30" s="10" t="s">
        <v>22</v>
      </c>
      <c r="P30" s="10" t="s">
        <v>122</v>
      </c>
    </row>
    <row r="31" customFormat="false" ht="18" hidden="false" customHeight="true" outlineLevel="0" collapsed="false">
      <c r="A31" s="5" t="s">
        <v>16</v>
      </c>
      <c r="B31" s="5" t="s">
        <v>123</v>
      </c>
      <c r="C31" s="6" t="n">
        <v>49.62</v>
      </c>
      <c r="D31" s="6" t="n">
        <v>11.51</v>
      </c>
      <c r="E31" s="5" t="n">
        <v>2</v>
      </c>
      <c r="F31" s="7" t="n">
        <v>42672888</v>
      </c>
      <c r="G31" s="7" t="n">
        <v>19998261</v>
      </c>
      <c r="H31" s="8" t="n">
        <f aca="false">100*G31/F31</f>
        <v>46.8640908485032</v>
      </c>
      <c r="I31" s="9" t="n">
        <v>0.645445574211</v>
      </c>
      <c r="J31" s="8" t="n">
        <v>16.6579474843</v>
      </c>
      <c r="K31" s="7" t="s">
        <v>40</v>
      </c>
      <c r="L31" s="7" t="s">
        <v>19</v>
      </c>
      <c r="M31" s="10" t="s">
        <v>30</v>
      </c>
      <c r="N31" s="10" t="s">
        <v>124</v>
      </c>
      <c r="O31" s="10" t="s">
        <v>22</v>
      </c>
      <c r="P31" s="10" t="s">
        <v>125</v>
      </c>
    </row>
    <row r="32" customFormat="false" ht="18" hidden="false" customHeight="true" outlineLevel="0" collapsed="false">
      <c r="A32" s="5" t="s">
        <v>16</v>
      </c>
      <c r="B32" s="5" t="s">
        <v>126</v>
      </c>
      <c r="C32" s="6" t="n">
        <v>49.62</v>
      </c>
      <c r="D32" s="6" t="n">
        <v>11.51</v>
      </c>
      <c r="E32" s="5" t="n">
        <v>2</v>
      </c>
      <c r="F32" s="7" t="n">
        <v>43340838</v>
      </c>
      <c r="G32" s="7" t="n">
        <v>18214107</v>
      </c>
      <c r="H32" s="8" t="n">
        <f aca="false">100*G32/F32</f>
        <v>42.0252764840403</v>
      </c>
      <c r="I32" s="9" t="n">
        <v>0.661232209988</v>
      </c>
      <c r="J32" s="8" t="n">
        <v>13.8357760647</v>
      </c>
      <c r="K32" s="7" t="s">
        <v>28</v>
      </c>
      <c r="L32" s="7" t="s">
        <v>54</v>
      </c>
      <c r="M32" s="10" t="s">
        <v>44</v>
      </c>
      <c r="N32" s="7" t="s">
        <v>127</v>
      </c>
      <c r="O32" s="10" t="s">
        <v>22</v>
      </c>
      <c r="P32" s="10" t="s">
        <v>128</v>
      </c>
    </row>
    <row r="33" customFormat="false" ht="18" hidden="false" customHeight="true" outlineLevel="0" collapsed="false">
      <c r="A33" s="5" t="s">
        <v>16</v>
      </c>
      <c r="B33" s="5" t="s">
        <v>129</v>
      </c>
      <c r="C33" s="6" t="n">
        <v>49.75</v>
      </c>
      <c r="D33" s="6" t="n">
        <v>11.42</v>
      </c>
      <c r="E33" s="5" t="n">
        <v>2</v>
      </c>
      <c r="F33" s="7" t="n">
        <v>38615904</v>
      </c>
      <c r="G33" s="7" t="n">
        <v>17345831</v>
      </c>
      <c r="H33" s="8" t="n">
        <f aca="false">100*G33/F33</f>
        <v>44.9188785014589</v>
      </c>
      <c r="I33" s="9" t="n">
        <v>0.653209421073</v>
      </c>
      <c r="J33" s="8" t="n">
        <v>14.7436816594</v>
      </c>
      <c r="K33" s="7" t="s">
        <v>28</v>
      </c>
      <c r="L33" s="7" t="s">
        <v>54</v>
      </c>
      <c r="M33" s="10" t="s">
        <v>44</v>
      </c>
      <c r="N33" s="7" t="s">
        <v>130</v>
      </c>
      <c r="O33" s="10" t="s">
        <v>22</v>
      </c>
      <c r="P33" s="10" t="s">
        <v>131</v>
      </c>
    </row>
    <row r="34" customFormat="false" ht="18" hidden="false" customHeight="true" outlineLevel="0" collapsed="false">
      <c r="A34" s="5" t="s">
        <v>16</v>
      </c>
      <c r="B34" s="5" t="s">
        <v>132</v>
      </c>
      <c r="C34" s="5" t="n">
        <v>49.11</v>
      </c>
      <c r="D34" s="6" t="n">
        <v>16.3</v>
      </c>
      <c r="E34" s="5" t="n">
        <v>2</v>
      </c>
      <c r="F34" s="7" t="n">
        <v>133757674</v>
      </c>
      <c r="G34" s="7" t="n">
        <v>53170068</v>
      </c>
      <c r="H34" s="8" t="n">
        <f aca="false">100*G34/F34</f>
        <v>39.7510411253114</v>
      </c>
      <c r="I34" s="9" t="n">
        <v>0.682955360075</v>
      </c>
      <c r="J34" s="8" t="n">
        <v>42.4434691575</v>
      </c>
      <c r="K34" s="7" t="s">
        <v>40</v>
      </c>
      <c r="L34" s="7" t="s">
        <v>19</v>
      </c>
      <c r="M34" s="10" t="s">
        <v>44</v>
      </c>
      <c r="N34" s="10" t="s">
        <v>133</v>
      </c>
      <c r="O34" s="10" t="s">
        <v>22</v>
      </c>
      <c r="P34" s="10" t="s">
        <v>134</v>
      </c>
    </row>
    <row r="35" customFormat="false" ht="18" hidden="false" customHeight="true" outlineLevel="0" collapsed="false">
      <c r="A35" s="5" t="s">
        <v>16</v>
      </c>
      <c r="B35" s="5" t="s">
        <v>135</v>
      </c>
      <c r="C35" s="6" t="n">
        <v>62.64</v>
      </c>
      <c r="D35" s="6" t="n">
        <v>17.96</v>
      </c>
      <c r="E35" s="5" t="n">
        <v>2</v>
      </c>
      <c r="F35" s="7" t="n">
        <v>210729710</v>
      </c>
      <c r="G35" s="7" t="n">
        <v>64753487</v>
      </c>
      <c r="H35" s="8" t="n">
        <f aca="false">100*G35/F35</f>
        <v>30.7282191011415</v>
      </c>
      <c r="I35" s="9" t="n">
        <v>0.679866922988</v>
      </c>
      <c r="J35" s="8" t="n">
        <v>59.0620788695</v>
      </c>
      <c r="K35" s="7" t="s">
        <v>40</v>
      </c>
      <c r="L35" s="7" t="s">
        <v>29</v>
      </c>
      <c r="M35" s="10" t="s">
        <v>20</v>
      </c>
      <c r="N35" s="10" t="s">
        <v>136</v>
      </c>
      <c r="O35" s="10" t="s">
        <v>22</v>
      </c>
      <c r="P35" s="10" t="s">
        <v>137</v>
      </c>
    </row>
    <row r="36" customFormat="false" ht="18" hidden="false" customHeight="true" outlineLevel="0" collapsed="false">
      <c r="A36" s="5" t="s">
        <v>16</v>
      </c>
      <c r="B36" s="5" t="s">
        <v>138</v>
      </c>
      <c r="C36" s="6" t="n">
        <v>57</v>
      </c>
      <c r="D36" s="6" t="n">
        <v>-3.11</v>
      </c>
      <c r="E36" s="5" t="n">
        <v>2</v>
      </c>
      <c r="F36" s="7" t="n">
        <v>58289140</v>
      </c>
      <c r="G36" s="7" t="n">
        <v>24461442</v>
      </c>
      <c r="H36" s="8" t="n">
        <f aca="false">100*G36/F36</f>
        <v>41.9656937810371</v>
      </c>
      <c r="I36" s="9" t="n">
        <v>0.634464616574</v>
      </c>
      <c r="J36" s="8" t="n">
        <v>20.5924231354</v>
      </c>
      <c r="K36" s="7" t="s">
        <v>28</v>
      </c>
      <c r="L36" s="7" t="s">
        <v>81</v>
      </c>
      <c r="M36" s="10" t="s">
        <v>30</v>
      </c>
      <c r="N36" s="10" t="s">
        <v>139</v>
      </c>
      <c r="O36" s="10" t="s">
        <v>22</v>
      </c>
      <c r="P36" s="10" t="s">
        <v>140</v>
      </c>
    </row>
    <row r="37" customFormat="false" ht="18" hidden="false" customHeight="true" outlineLevel="0" collapsed="false">
      <c r="A37" s="5" t="s">
        <v>16</v>
      </c>
      <c r="B37" s="5" t="s">
        <v>141</v>
      </c>
      <c r="C37" s="6" t="n">
        <v>47.91</v>
      </c>
      <c r="D37" s="6" t="n">
        <v>15.97</v>
      </c>
      <c r="E37" s="5" t="n">
        <v>2</v>
      </c>
      <c r="F37" s="7" t="n">
        <v>41100580</v>
      </c>
      <c r="G37" s="7" t="n">
        <v>17180328</v>
      </c>
      <c r="H37" s="8" t="n">
        <f aca="false">100*G37/F37</f>
        <v>41.8006947833826</v>
      </c>
      <c r="I37" s="9" t="n">
        <v>0.64605936558</v>
      </c>
      <c r="J37" s="8" t="n">
        <v>13.7046921807</v>
      </c>
      <c r="K37" s="7" t="s">
        <v>28</v>
      </c>
      <c r="L37" s="7" t="s">
        <v>54</v>
      </c>
      <c r="M37" s="10" t="s">
        <v>44</v>
      </c>
      <c r="N37" s="7" t="s">
        <v>142</v>
      </c>
      <c r="O37" s="10" t="s">
        <v>22</v>
      </c>
      <c r="P37" s="10" t="s">
        <v>143</v>
      </c>
    </row>
    <row r="38" customFormat="false" ht="18" hidden="false" customHeight="true" outlineLevel="0" collapsed="false">
      <c r="A38" s="5" t="s">
        <v>16</v>
      </c>
      <c r="B38" s="5" t="s">
        <v>144</v>
      </c>
      <c r="C38" s="6" t="n">
        <v>56.4</v>
      </c>
      <c r="D38" s="6" t="n">
        <v>-4.81</v>
      </c>
      <c r="E38" s="5" t="n">
        <v>2</v>
      </c>
      <c r="F38" s="7" t="n">
        <v>41157580</v>
      </c>
      <c r="G38" s="7" t="n">
        <v>16956022</v>
      </c>
      <c r="H38" s="8" t="n">
        <f aca="false">100*G38/F38</f>
        <v>41.1978109500121</v>
      </c>
      <c r="I38" s="9" t="n">
        <v>0.649976036194</v>
      </c>
      <c r="J38" s="8" t="n">
        <v>14.8262113681</v>
      </c>
      <c r="K38" s="7" t="s">
        <v>28</v>
      </c>
      <c r="L38" s="7" t="s">
        <v>81</v>
      </c>
      <c r="M38" s="10" t="s">
        <v>30</v>
      </c>
      <c r="N38" s="10" t="s">
        <v>145</v>
      </c>
      <c r="O38" s="10" t="s">
        <v>22</v>
      </c>
      <c r="P38" s="10" t="s">
        <v>146</v>
      </c>
    </row>
    <row r="39" customFormat="false" ht="18" hidden="false" customHeight="true" outlineLevel="0" collapsed="false">
      <c r="A39" s="5" t="s">
        <v>16</v>
      </c>
      <c r="B39" s="5" t="s">
        <v>147</v>
      </c>
      <c r="C39" s="6" t="n">
        <v>62.9</v>
      </c>
      <c r="D39" s="6" t="n">
        <v>34.41</v>
      </c>
      <c r="E39" s="5" t="n">
        <v>2</v>
      </c>
      <c r="F39" s="7" t="n">
        <v>97084238</v>
      </c>
      <c r="G39" s="7" t="n">
        <v>40056954</v>
      </c>
      <c r="H39" s="8" t="n">
        <f aca="false">100*G39/F39</f>
        <v>41.2599973231494</v>
      </c>
      <c r="I39" s="9" t="n">
        <v>0.679091246674</v>
      </c>
      <c r="J39" s="8" t="n">
        <v>32.4991988593</v>
      </c>
      <c r="K39" s="7" t="s">
        <v>40</v>
      </c>
      <c r="L39" s="7" t="s">
        <v>29</v>
      </c>
      <c r="M39" s="10" t="s">
        <v>20</v>
      </c>
      <c r="N39" s="10" t="s">
        <v>148</v>
      </c>
      <c r="O39" s="10" t="s">
        <v>22</v>
      </c>
      <c r="P39" s="10" t="s">
        <v>149</v>
      </c>
    </row>
    <row r="40" customFormat="false" ht="18" hidden="false" customHeight="true" outlineLevel="0" collapsed="false">
      <c r="A40" s="5" t="s">
        <v>16</v>
      </c>
      <c r="B40" s="5" t="s">
        <v>150</v>
      </c>
      <c r="C40" s="6" t="n">
        <v>62.9</v>
      </c>
      <c r="D40" s="5" t="n">
        <v>34.41</v>
      </c>
      <c r="E40" s="5" t="n">
        <v>2</v>
      </c>
      <c r="F40" s="7" t="n">
        <v>76298846</v>
      </c>
      <c r="G40" s="7" t="n">
        <v>32767877</v>
      </c>
      <c r="H40" s="8" t="n">
        <f aca="false">100*G40/F40</f>
        <v>42.9467530871961</v>
      </c>
      <c r="I40" s="9" t="n">
        <v>0.675496709307</v>
      </c>
      <c r="J40" s="8" t="n">
        <v>23.8478832647</v>
      </c>
      <c r="K40" s="7" t="s">
        <v>40</v>
      </c>
      <c r="L40" s="7" t="s">
        <v>29</v>
      </c>
      <c r="M40" s="10" t="s">
        <v>20</v>
      </c>
      <c r="N40" s="10" t="s">
        <v>151</v>
      </c>
      <c r="O40" s="10" t="s">
        <v>22</v>
      </c>
      <c r="P40" s="10" t="s">
        <v>152</v>
      </c>
    </row>
    <row r="41" customFormat="false" ht="18" hidden="false" customHeight="true" outlineLevel="0" collapsed="false">
      <c r="A41" s="5" t="s">
        <v>16</v>
      </c>
      <c r="B41" s="5" t="s">
        <v>153</v>
      </c>
      <c r="C41" s="6" t="n">
        <v>47.91</v>
      </c>
      <c r="D41" s="6" t="n">
        <v>15.97</v>
      </c>
      <c r="E41" s="5" t="n">
        <v>2</v>
      </c>
      <c r="F41" s="7" t="n">
        <f aca="false">303343048/2</f>
        <v>151671524</v>
      </c>
      <c r="G41" s="7" t="n">
        <v>61060778</v>
      </c>
      <c r="H41" s="8" t="n">
        <f aca="false">100*G41/F41</f>
        <v>40.258564290552</v>
      </c>
      <c r="I41" s="9" t="n">
        <v>0.677339250046</v>
      </c>
      <c r="J41" s="8" t="n">
        <v>49.7117229754</v>
      </c>
      <c r="K41" s="7" t="s">
        <v>40</v>
      </c>
      <c r="L41" s="7" t="s">
        <v>19</v>
      </c>
      <c r="M41" s="10" t="s">
        <v>44</v>
      </c>
      <c r="N41" s="10" t="s">
        <v>154</v>
      </c>
      <c r="O41" s="10" t="s">
        <v>22</v>
      </c>
      <c r="P41" s="10" t="s">
        <v>155</v>
      </c>
    </row>
    <row r="42" customFormat="false" ht="18" hidden="false" customHeight="true" outlineLevel="0" collapsed="false">
      <c r="A42" s="5" t="s">
        <v>16</v>
      </c>
      <c r="B42" s="5" t="s">
        <v>156</v>
      </c>
      <c r="C42" s="6" t="n">
        <v>47.97</v>
      </c>
      <c r="D42" s="6" t="n">
        <v>16.16</v>
      </c>
      <c r="E42" s="5" t="n">
        <v>2</v>
      </c>
      <c r="F42" s="7" t="n">
        <v>79635938</v>
      </c>
      <c r="G42" s="7" t="n">
        <v>34045661</v>
      </c>
      <c r="H42" s="8" t="n">
        <f aca="false">100*G42/F42</f>
        <v>42.7516292958086</v>
      </c>
      <c r="I42" s="9" t="n">
        <v>0.672511279993</v>
      </c>
      <c r="J42" s="8" t="n">
        <v>25.8943786229</v>
      </c>
      <c r="K42" s="7" t="s">
        <v>28</v>
      </c>
      <c r="L42" s="7" t="s">
        <v>54</v>
      </c>
      <c r="M42" s="10" t="s">
        <v>44</v>
      </c>
      <c r="N42" s="7" t="s">
        <v>157</v>
      </c>
      <c r="O42" s="10" t="s">
        <v>22</v>
      </c>
      <c r="P42" s="10" t="s">
        <v>158</v>
      </c>
    </row>
    <row r="43" customFormat="false" ht="18" hidden="false" customHeight="true" outlineLevel="0" collapsed="false">
      <c r="A43" s="5" t="s">
        <v>16</v>
      </c>
      <c r="B43" s="5" t="s">
        <v>159</v>
      </c>
      <c r="C43" s="6" t="n">
        <v>49.11</v>
      </c>
      <c r="D43" s="5" t="n">
        <v>16.3</v>
      </c>
      <c r="E43" s="5" t="n">
        <v>2</v>
      </c>
      <c r="F43" s="7" t="n">
        <v>28104170</v>
      </c>
      <c r="G43" s="7" t="n">
        <v>13011508</v>
      </c>
      <c r="H43" s="8" t="n">
        <f aca="false">100*G43/F43</f>
        <v>46.2974284599047</v>
      </c>
      <c r="I43" s="9" t="n">
        <v>0.640081574301</v>
      </c>
      <c r="J43" s="8" t="n">
        <v>10.5223475447</v>
      </c>
      <c r="K43" s="7" t="s">
        <v>28</v>
      </c>
      <c r="L43" s="7" t="s">
        <v>54</v>
      </c>
      <c r="M43" s="10" t="s">
        <v>44</v>
      </c>
      <c r="N43" s="7" t="s">
        <v>160</v>
      </c>
      <c r="O43" s="10" t="s">
        <v>22</v>
      </c>
      <c r="P43" s="10" t="s">
        <v>161</v>
      </c>
    </row>
    <row r="44" customFormat="false" ht="18" hidden="false" customHeight="true" outlineLevel="0" collapsed="false">
      <c r="A44" s="5" t="s">
        <v>16</v>
      </c>
      <c r="B44" s="5" t="s">
        <v>162</v>
      </c>
      <c r="C44" s="6" t="n">
        <v>50.06</v>
      </c>
      <c r="D44" s="6" t="n">
        <v>14.07</v>
      </c>
      <c r="E44" s="5" t="n">
        <v>2</v>
      </c>
      <c r="F44" s="7" t="n">
        <v>41709766</v>
      </c>
      <c r="G44" s="7" t="n">
        <v>16748425</v>
      </c>
      <c r="H44" s="8" t="n">
        <f aca="false">100*G44/F44</f>
        <v>40.1546846366868</v>
      </c>
      <c r="I44" s="9" t="n">
        <v>0.646168424734</v>
      </c>
      <c r="J44" s="8" t="n">
        <v>12.7382147742</v>
      </c>
      <c r="K44" s="7" t="s">
        <v>28</v>
      </c>
      <c r="L44" s="7" t="s">
        <v>54</v>
      </c>
      <c r="M44" s="10" t="s">
        <v>44</v>
      </c>
      <c r="N44" s="7" t="s">
        <v>163</v>
      </c>
      <c r="O44" s="10" t="s">
        <v>22</v>
      </c>
      <c r="P44" s="10" t="s">
        <v>164</v>
      </c>
    </row>
    <row r="45" customFormat="false" ht="18" hidden="false" customHeight="true" outlineLevel="0" collapsed="false">
      <c r="A45" s="5" t="s">
        <v>16</v>
      </c>
      <c r="B45" s="5" t="s">
        <v>165</v>
      </c>
      <c r="C45" s="6" t="n">
        <v>49.73</v>
      </c>
      <c r="D45" s="6" t="n">
        <v>12.99</v>
      </c>
      <c r="E45" s="5" t="n">
        <v>2</v>
      </c>
      <c r="F45" s="7" t="n">
        <v>47180230</v>
      </c>
      <c r="G45" s="7" t="n">
        <v>20767085</v>
      </c>
      <c r="H45" s="8" t="n">
        <f aca="false">100*G45/F45</f>
        <v>44.0164980119851</v>
      </c>
      <c r="I45" s="9" t="n">
        <v>0.642996678337</v>
      </c>
      <c r="J45" s="8" t="n">
        <v>15.8083576356</v>
      </c>
      <c r="K45" s="7" t="s">
        <v>40</v>
      </c>
      <c r="L45" s="7" t="s">
        <v>19</v>
      </c>
      <c r="M45" s="10" t="s">
        <v>20</v>
      </c>
      <c r="N45" s="10" t="s">
        <v>166</v>
      </c>
      <c r="O45" s="10" t="s">
        <v>22</v>
      </c>
      <c r="P45" s="10" t="s">
        <v>167</v>
      </c>
    </row>
    <row r="46" customFormat="false" ht="18" hidden="false" customHeight="true" outlineLevel="0" collapsed="false">
      <c r="A46" s="5" t="s">
        <v>34</v>
      </c>
      <c r="B46" s="5" t="s">
        <v>168</v>
      </c>
      <c r="C46" s="6" t="n">
        <v>49.17</v>
      </c>
      <c r="D46" s="6" t="n">
        <v>20.03</v>
      </c>
      <c r="E46" s="5" t="n">
        <v>2</v>
      </c>
      <c r="F46" s="7" t="n">
        <v>88980754</v>
      </c>
      <c r="G46" s="7" t="n">
        <v>33807984</v>
      </c>
      <c r="H46" s="8" t="n">
        <f aca="false">100*G46/F46</f>
        <v>37.9947151268239</v>
      </c>
      <c r="I46" s="9" t="n">
        <v>0.661428565146</v>
      </c>
      <c r="J46" s="8" t="n">
        <v>19.1816416026</v>
      </c>
      <c r="K46" s="7" t="s">
        <v>18</v>
      </c>
      <c r="L46" s="7" t="s">
        <v>19</v>
      </c>
      <c r="M46" s="10" t="s">
        <v>36</v>
      </c>
      <c r="N46" s="10" t="s">
        <v>169</v>
      </c>
      <c r="O46" s="10" t="s">
        <v>22</v>
      </c>
      <c r="P46" s="10" t="s">
        <v>170</v>
      </c>
    </row>
    <row r="47" customFormat="false" ht="18" hidden="false" customHeight="true" outlineLevel="0" collapsed="false">
      <c r="A47" s="5" t="s">
        <v>34</v>
      </c>
      <c r="B47" s="5" t="s">
        <v>171</v>
      </c>
      <c r="C47" s="6" t="n">
        <v>49.16</v>
      </c>
      <c r="D47" s="6" t="n">
        <v>20.14</v>
      </c>
      <c r="E47" s="5" t="n">
        <v>2</v>
      </c>
      <c r="F47" s="7" t="n">
        <v>61238438</v>
      </c>
      <c r="G47" s="7" t="n">
        <v>29945141</v>
      </c>
      <c r="H47" s="8" t="n">
        <f aca="false">100*G47/F47</f>
        <v>48.8992567054045</v>
      </c>
      <c r="I47" s="9" t="n">
        <v>0.683316789533</v>
      </c>
      <c r="J47" s="8" t="n">
        <v>23.0119008225</v>
      </c>
      <c r="K47" s="7" t="s">
        <v>28</v>
      </c>
      <c r="L47" s="7" t="s">
        <v>54</v>
      </c>
      <c r="M47" s="10" t="s">
        <v>44</v>
      </c>
      <c r="N47" s="7" t="s">
        <v>172</v>
      </c>
      <c r="O47" s="10" t="s">
        <v>22</v>
      </c>
      <c r="P47" s="10" t="s">
        <v>173</v>
      </c>
    </row>
    <row r="48" customFormat="false" ht="18" hidden="false" customHeight="true" outlineLevel="0" collapsed="false">
      <c r="A48" s="5" t="s">
        <v>34</v>
      </c>
      <c r="B48" s="5" t="s">
        <v>174</v>
      </c>
      <c r="C48" s="6" t="n">
        <v>49.17</v>
      </c>
      <c r="D48" s="6" t="n">
        <v>20.03</v>
      </c>
      <c r="E48" s="5" t="n">
        <v>2</v>
      </c>
      <c r="F48" s="7" t="n">
        <v>33800834</v>
      </c>
      <c r="G48" s="7" t="n">
        <v>17709264</v>
      </c>
      <c r="H48" s="8" t="n">
        <f aca="false">100*G48/F48</f>
        <v>52.3929794158334</v>
      </c>
      <c r="I48" s="9" t="n">
        <v>0.656974043384</v>
      </c>
      <c r="J48" s="8" t="n">
        <v>13.6120602234</v>
      </c>
      <c r="K48" s="7" t="s">
        <v>28</v>
      </c>
      <c r="L48" s="7" t="s">
        <v>54</v>
      </c>
      <c r="M48" s="10" t="s">
        <v>44</v>
      </c>
      <c r="N48" s="7" t="s">
        <v>175</v>
      </c>
      <c r="O48" s="10" t="s">
        <v>22</v>
      </c>
      <c r="P48" s="10" t="s">
        <v>173</v>
      </c>
    </row>
    <row r="49" customFormat="false" ht="18" hidden="false" customHeight="true" outlineLevel="0" collapsed="false">
      <c r="A49" s="5" t="s">
        <v>34</v>
      </c>
      <c r="B49" s="5" t="s">
        <v>176</v>
      </c>
      <c r="C49" s="6" t="n">
        <v>49.17</v>
      </c>
      <c r="D49" s="6" t="n">
        <v>20.16</v>
      </c>
      <c r="E49" s="5" t="n">
        <v>2</v>
      </c>
      <c r="F49" s="7" t="n">
        <v>65145234</v>
      </c>
      <c r="G49" s="7" t="n">
        <v>31358976</v>
      </c>
      <c r="H49" s="8" t="n">
        <f aca="false">100*G49/F49</f>
        <v>48.1370225794262</v>
      </c>
      <c r="I49" s="9" t="n">
        <v>0.67841696667</v>
      </c>
      <c r="J49" s="8" t="n">
        <v>24.4531051434</v>
      </c>
      <c r="K49" s="7" t="s">
        <v>28</v>
      </c>
      <c r="L49" s="7" t="s">
        <v>54</v>
      </c>
      <c r="M49" s="10" t="s">
        <v>44</v>
      </c>
      <c r="N49" s="7" t="s">
        <v>177</v>
      </c>
      <c r="O49" s="10" t="s">
        <v>22</v>
      </c>
      <c r="P49" s="10" t="s">
        <v>178</v>
      </c>
    </row>
    <row r="50" customFormat="false" ht="18" hidden="false" customHeight="true" outlineLevel="0" collapsed="false">
      <c r="A50" s="5" t="s">
        <v>34</v>
      </c>
      <c r="B50" s="5" t="s">
        <v>179</v>
      </c>
      <c r="C50" s="6" t="n">
        <v>49.22</v>
      </c>
      <c r="D50" s="6" t="n">
        <v>20.21</v>
      </c>
      <c r="E50" s="5" t="n">
        <v>2</v>
      </c>
      <c r="F50" s="7" t="n">
        <v>35814072</v>
      </c>
      <c r="G50" s="7" t="n">
        <v>17044753</v>
      </c>
      <c r="H50" s="8" t="n">
        <f aca="false">100*G50/F50</f>
        <v>47.5923346554952</v>
      </c>
      <c r="I50" s="9" t="n">
        <v>0.64925901044</v>
      </c>
      <c r="J50" s="8" t="n">
        <v>13.3965220621</v>
      </c>
      <c r="K50" s="7" t="s">
        <v>28</v>
      </c>
      <c r="L50" s="7" t="s">
        <v>19</v>
      </c>
      <c r="M50" s="10" t="s">
        <v>20</v>
      </c>
      <c r="N50" s="10" t="s">
        <v>180</v>
      </c>
      <c r="O50" s="10" t="s">
        <v>22</v>
      </c>
      <c r="P50" s="10" t="s">
        <v>181</v>
      </c>
    </row>
    <row r="51" customFormat="false" ht="18" hidden="false" customHeight="true" outlineLevel="0" collapsed="false">
      <c r="A51" s="5" t="s">
        <v>34</v>
      </c>
      <c r="B51" s="5" t="s">
        <v>182</v>
      </c>
      <c r="C51" s="6" t="n">
        <v>49.25</v>
      </c>
      <c r="D51" s="6" t="n">
        <v>19.75</v>
      </c>
      <c r="E51" s="5" t="n">
        <v>2</v>
      </c>
      <c r="F51" s="7" t="n">
        <v>52906598</v>
      </c>
      <c r="G51" s="7" t="n">
        <v>21809273</v>
      </c>
      <c r="H51" s="8" t="n">
        <f aca="false">100*G51/F51</f>
        <v>41.2222176901263</v>
      </c>
      <c r="I51" s="9" t="n">
        <v>0.652768324884</v>
      </c>
      <c r="J51" s="8" t="n">
        <v>16.9385250279</v>
      </c>
      <c r="K51" s="7" t="s">
        <v>28</v>
      </c>
      <c r="L51" s="7" t="s">
        <v>19</v>
      </c>
      <c r="M51" s="10" t="s">
        <v>20</v>
      </c>
      <c r="N51" s="10" t="s">
        <v>183</v>
      </c>
      <c r="O51" s="10" t="s">
        <v>22</v>
      </c>
      <c r="P51" s="10" t="s">
        <v>184</v>
      </c>
    </row>
    <row r="52" customFormat="false" ht="18" hidden="false" customHeight="true" outlineLevel="0" collapsed="false">
      <c r="A52" s="5" t="s">
        <v>34</v>
      </c>
      <c r="B52" s="5" t="s">
        <v>185</v>
      </c>
      <c r="C52" s="6" t="n">
        <v>49.23</v>
      </c>
      <c r="D52" s="6" t="n">
        <v>20.2</v>
      </c>
      <c r="E52" s="5" t="n">
        <v>2</v>
      </c>
      <c r="F52" s="7" t="n">
        <v>64378110</v>
      </c>
      <c r="G52" s="7" t="n">
        <v>29374186</v>
      </c>
      <c r="H52" s="8" t="n">
        <f aca="false">100*G52/F52</f>
        <v>45.6275991948195</v>
      </c>
      <c r="I52" s="9" t="n">
        <v>0.681806814591</v>
      </c>
      <c r="J52" s="8" t="n">
        <v>23.1435162919</v>
      </c>
      <c r="K52" s="7" t="s">
        <v>28</v>
      </c>
      <c r="L52" s="7" t="s">
        <v>54</v>
      </c>
      <c r="M52" s="10" t="s">
        <v>44</v>
      </c>
      <c r="N52" s="7" t="s">
        <v>186</v>
      </c>
      <c r="O52" s="10" t="s">
        <v>22</v>
      </c>
      <c r="P52" s="10" t="s">
        <v>187</v>
      </c>
    </row>
    <row r="53" customFormat="false" ht="18" hidden="false" customHeight="true" outlineLevel="0" collapsed="false">
      <c r="A53" s="5" t="s">
        <v>34</v>
      </c>
      <c r="B53" s="5" t="s">
        <v>188</v>
      </c>
      <c r="C53" s="6" t="n">
        <v>49.23</v>
      </c>
      <c r="D53" s="6" t="n">
        <v>20.198</v>
      </c>
      <c r="E53" s="5" t="n">
        <v>2</v>
      </c>
      <c r="F53" s="7" t="n">
        <v>53749062</v>
      </c>
      <c r="G53" s="7" t="n">
        <v>23132945</v>
      </c>
      <c r="H53" s="8" t="n">
        <f aca="false">100*G53/F53</f>
        <v>43.038788286203</v>
      </c>
      <c r="I53" s="9" t="n">
        <v>0.653158777473</v>
      </c>
      <c r="J53" s="8" t="n">
        <v>15.6017364034</v>
      </c>
      <c r="K53" s="7" t="s">
        <v>18</v>
      </c>
      <c r="L53" s="7" t="s">
        <v>19</v>
      </c>
      <c r="M53" s="10" t="s">
        <v>20</v>
      </c>
      <c r="N53" s="10" t="s">
        <v>189</v>
      </c>
      <c r="O53" s="10" t="s">
        <v>22</v>
      </c>
      <c r="P53" s="10" t="s">
        <v>190</v>
      </c>
    </row>
    <row r="54" customFormat="false" ht="18" hidden="false" customHeight="true" outlineLevel="0" collapsed="false">
      <c r="A54" s="5" t="s">
        <v>191</v>
      </c>
      <c r="B54" s="5" t="s">
        <v>192</v>
      </c>
      <c r="C54" s="6" t="n">
        <v>44.71</v>
      </c>
      <c r="D54" s="6" t="n">
        <v>7.15</v>
      </c>
      <c r="E54" s="5" t="n">
        <v>2</v>
      </c>
      <c r="F54" s="7" t="n">
        <v>56197548</v>
      </c>
      <c r="G54" s="7" t="n">
        <v>23475067</v>
      </c>
      <c r="H54" s="8" t="n">
        <f aca="false">100*G54/F54</f>
        <v>41.7724043760771</v>
      </c>
      <c r="I54" s="9" t="n">
        <v>0.652144436689</v>
      </c>
      <c r="J54" s="8" t="n">
        <v>19.1518456232</v>
      </c>
      <c r="K54" s="7" t="s">
        <v>40</v>
      </c>
      <c r="L54" s="7" t="s">
        <v>19</v>
      </c>
      <c r="M54" s="10" t="s">
        <v>30</v>
      </c>
      <c r="N54" s="10" t="s">
        <v>193</v>
      </c>
      <c r="O54" s="10" t="s">
        <v>22</v>
      </c>
      <c r="P54" s="10" t="s">
        <v>194</v>
      </c>
    </row>
    <row r="55" customFormat="false" ht="18" hidden="false" customHeight="true" outlineLevel="0" collapsed="false">
      <c r="A55" s="5" t="s">
        <v>191</v>
      </c>
      <c r="B55" s="5" t="s">
        <v>195</v>
      </c>
      <c r="C55" s="6" t="n">
        <v>44.76</v>
      </c>
      <c r="D55" s="6" t="n">
        <v>7.12</v>
      </c>
      <c r="E55" s="5" t="n">
        <v>2</v>
      </c>
      <c r="F55" s="7" t="n">
        <v>39171334</v>
      </c>
      <c r="G55" s="7" t="n">
        <v>16065440</v>
      </c>
      <c r="H55" s="8" t="n">
        <f aca="false">100*G55/F55</f>
        <v>41.0132572967773</v>
      </c>
      <c r="I55" s="9" t="n">
        <v>0.642160496602</v>
      </c>
      <c r="J55" s="8" t="n">
        <v>13.0573973288</v>
      </c>
      <c r="K55" s="7" t="s">
        <v>28</v>
      </c>
      <c r="L55" s="7" t="s">
        <v>19</v>
      </c>
      <c r="M55" s="10" t="s">
        <v>20</v>
      </c>
      <c r="N55" s="10" t="s">
        <v>196</v>
      </c>
      <c r="O55" s="10" t="s">
        <v>22</v>
      </c>
      <c r="P55" s="10" t="s">
        <v>197</v>
      </c>
    </row>
    <row r="56" customFormat="false" ht="18" hidden="false" customHeight="true" outlineLevel="0" collapsed="false">
      <c r="A56" s="5" t="s">
        <v>16</v>
      </c>
      <c r="B56" s="5" t="s">
        <v>198</v>
      </c>
      <c r="C56" s="6" t="n">
        <v>71.04</v>
      </c>
      <c r="D56" s="6" t="n">
        <v>127.52</v>
      </c>
      <c r="E56" s="5" t="n">
        <v>2</v>
      </c>
      <c r="F56" s="7" t="n">
        <v>61231918</v>
      </c>
      <c r="G56" s="7" t="n">
        <v>26050137</v>
      </c>
      <c r="H56" s="8" t="n">
        <f aca="false">100*G56/F56</f>
        <v>42.5433954232823</v>
      </c>
      <c r="I56" s="9" t="n">
        <v>0.645537007983</v>
      </c>
      <c r="J56" s="8" t="n">
        <v>22.1587353181</v>
      </c>
      <c r="K56" s="7" t="s">
        <v>18</v>
      </c>
      <c r="L56" s="7" t="s">
        <v>81</v>
      </c>
      <c r="M56" s="10" t="s">
        <v>30</v>
      </c>
      <c r="N56" s="10" t="s">
        <v>199</v>
      </c>
      <c r="O56" s="10" t="s">
        <v>22</v>
      </c>
      <c r="P56" s="10" t="s">
        <v>200</v>
      </c>
    </row>
    <row r="57" customFormat="false" ht="18" hidden="false" customHeight="true" outlineLevel="0" collapsed="false">
      <c r="A57" s="5" t="s">
        <v>16</v>
      </c>
      <c r="B57" s="5" t="s">
        <v>201</v>
      </c>
      <c r="C57" s="6" t="n">
        <v>66.9</v>
      </c>
      <c r="D57" s="6" t="n">
        <v>58.55</v>
      </c>
      <c r="E57" s="5" t="n">
        <v>2</v>
      </c>
      <c r="F57" s="7" t="n">
        <v>42343960</v>
      </c>
      <c r="G57" s="7" t="n">
        <v>17896496</v>
      </c>
      <c r="H57" s="8" t="n">
        <f aca="false">100*G57/F57</f>
        <v>42.2645779941224</v>
      </c>
      <c r="I57" s="9" t="n">
        <v>0.642251342861</v>
      </c>
      <c r="J57" s="8" t="n">
        <v>14.5288450823</v>
      </c>
      <c r="K57" s="7" t="s">
        <v>18</v>
      </c>
      <c r="L57" s="7" t="s">
        <v>81</v>
      </c>
      <c r="M57" s="10" t="s">
        <v>30</v>
      </c>
      <c r="N57" s="10" t="s">
        <v>202</v>
      </c>
      <c r="O57" s="10" t="s">
        <v>22</v>
      </c>
      <c r="P57" s="10" t="s">
        <v>203</v>
      </c>
    </row>
    <row r="58" customFormat="false" ht="18" hidden="false" customHeight="true" outlineLevel="0" collapsed="false">
      <c r="A58" s="5" t="s">
        <v>16</v>
      </c>
      <c r="B58" s="5" t="s">
        <v>204</v>
      </c>
      <c r="C58" s="6" t="n">
        <v>68.8</v>
      </c>
      <c r="D58" s="6" t="n">
        <v>160.3</v>
      </c>
      <c r="E58" s="5" t="n">
        <v>2</v>
      </c>
      <c r="F58" s="7" t="n">
        <v>42897928</v>
      </c>
      <c r="G58" s="7" t="n">
        <v>18957763</v>
      </c>
      <c r="H58" s="8" t="n">
        <f aca="false">100*G58/F58</f>
        <v>44.1927241800583</v>
      </c>
      <c r="I58" s="9" t="n">
        <v>0.631725220818</v>
      </c>
      <c r="J58" s="8" t="n">
        <v>17.2630582619</v>
      </c>
      <c r="K58" s="7" t="s">
        <v>18</v>
      </c>
      <c r="L58" s="7" t="s">
        <v>81</v>
      </c>
      <c r="M58" s="10" t="s">
        <v>30</v>
      </c>
      <c r="N58" s="10" t="s">
        <v>205</v>
      </c>
      <c r="O58" s="10" t="s">
        <v>22</v>
      </c>
      <c r="P58" s="10" t="s">
        <v>206</v>
      </c>
    </row>
    <row r="59" customFormat="false" ht="18" hidden="false" customHeight="true" outlineLevel="0" collapsed="false">
      <c r="A59" s="12" t="s">
        <v>16</v>
      </c>
      <c r="B59" s="12" t="s">
        <v>207</v>
      </c>
      <c r="C59" s="13" t="n">
        <v>68.8</v>
      </c>
      <c r="D59" s="13" t="n">
        <v>160.3</v>
      </c>
      <c r="E59" s="12" t="n">
        <v>2</v>
      </c>
      <c r="F59" s="10" t="n">
        <v>340327832</v>
      </c>
      <c r="G59" s="10" t="n">
        <v>128809724</v>
      </c>
      <c r="H59" s="14" t="n">
        <f aca="false">100*G59/F59</f>
        <v>37.8487187612678</v>
      </c>
      <c r="I59" s="15" t="n">
        <v>0.673051875665</v>
      </c>
      <c r="J59" s="14" t="n">
        <v>105.852127441</v>
      </c>
      <c r="K59" s="16" t="s">
        <v>40</v>
      </c>
      <c r="L59" s="10" t="s">
        <v>29</v>
      </c>
      <c r="M59" s="10" t="s">
        <v>30</v>
      </c>
      <c r="N59" s="10" t="s">
        <v>208</v>
      </c>
      <c r="O59" s="10" t="s">
        <v>209</v>
      </c>
      <c r="P59" s="10" t="s">
        <v>210</v>
      </c>
    </row>
    <row r="60" customFormat="false" ht="18" hidden="false" customHeight="true" outlineLevel="0" collapsed="false">
      <c r="A60" s="5" t="s">
        <v>34</v>
      </c>
      <c r="B60" s="5" t="s">
        <v>211</v>
      </c>
      <c r="C60" s="6" t="n">
        <v>48.58</v>
      </c>
      <c r="D60" s="6" t="n">
        <v>18.88</v>
      </c>
      <c r="E60" s="5" t="n">
        <v>2</v>
      </c>
      <c r="F60" s="7" t="n">
        <v>64378848</v>
      </c>
      <c r="G60" s="7" t="n">
        <v>39177851</v>
      </c>
      <c r="H60" s="8" t="n">
        <f aca="false">100*G60/F60</f>
        <v>60.8551600674806</v>
      </c>
      <c r="I60" s="9" t="n">
        <v>0.67054283527</v>
      </c>
      <c r="J60" s="8" t="n">
        <v>40.0938473363</v>
      </c>
      <c r="K60" s="7" t="s">
        <v>40</v>
      </c>
      <c r="L60" s="7" t="s">
        <v>19</v>
      </c>
      <c r="M60" s="10" t="s">
        <v>30</v>
      </c>
      <c r="N60" s="18" t="s">
        <v>212</v>
      </c>
      <c r="O60" s="10" t="s">
        <v>22</v>
      </c>
      <c r="P60" s="10" t="s">
        <v>213</v>
      </c>
    </row>
    <row r="61" customFormat="false" ht="18" hidden="false" customHeight="true" outlineLevel="0" collapsed="false">
      <c r="A61" s="5" t="s">
        <v>34</v>
      </c>
      <c r="B61" s="5" t="s">
        <v>214</v>
      </c>
      <c r="C61" s="6" t="n">
        <v>48.73</v>
      </c>
      <c r="D61" s="6" t="n">
        <v>18.36</v>
      </c>
      <c r="E61" s="5" t="n">
        <v>2</v>
      </c>
      <c r="F61" s="7" t="n">
        <v>29437128</v>
      </c>
      <c r="G61" s="7" t="n">
        <v>14049291</v>
      </c>
      <c r="H61" s="8" t="n">
        <f aca="false">100*G61/F61</f>
        <v>47.7264324155536</v>
      </c>
      <c r="I61" s="9" t="n">
        <v>0.647116275859</v>
      </c>
      <c r="J61" s="8" t="n">
        <v>12.7361300899</v>
      </c>
      <c r="K61" s="7" t="s">
        <v>28</v>
      </c>
      <c r="L61" s="7" t="s">
        <v>19</v>
      </c>
      <c r="M61" s="10" t="s">
        <v>20</v>
      </c>
      <c r="N61" s="10" t="s">
        <v>215</v>
      </c>
      <c r="O61" s="10" t="s">
        <v>22</v>
      </c>
      <c r="P61" s="10" t="s">
        <v>216</v>
      </c>
    </row>
    <row r="62" customFormat="false" ht="18" hidden="false" customHeight="true" outlineLevel="0" collapsed="false">
      <c r="A62" s="5" t="s">
        <v>34</v>
      </c>
      <c r="B62" s="5" t="s">
        <v>217</v>
      </c>
      <c r="C62" s="6" t="n">
        <v>47.87</v>
      </c>
      <c r="D62" s="6" t="n">
        <v>20.03</v>
      </c>
      <c r="E62" s="5" t="n">
        <v>2</v>
      </c>
      <c r="F62" s="7" t="n">
        <v>47660432</v>
      </c>
      <c r="G62" s="7" t="n">
        <v>21580915</v>
      </c>
      <c r="H62" s="8" t="n">
        <f aca="false">100*G62/F62</f>
        <v>45.2805694249687</v>
      </c>
      <c r="I62" s="9" t="n">
        <v>0.652340506484</v>
      </c>
      <c r="J62" s="8" t="n">
        <v>16.6977337169</v>
      </c>
      <c r="K62" s="7" t="s">
        <v>28</v>
      </c>
      <c r="L62" s="7" t="s">
        <v>19</v>
      </c>
      <c r="M62" s="10" t="s">
        <v>20</v>
      </c>
      <c r="N62" s="10" t="s">
        <v>218</v>
      </c>
      <c r="O62" s="10" t="s">
        <v>22</v>
      </c>
      <c r="P62" s="10" t="s">
        <v>219</v>
      </c>
    </row>
    <row r="63" customFormat="false" ht="18" hidden="false" customHeight="true" outlineLevel="0" collapsed="false">
      <c r="A63" s="5" t="s">
        <v>84</v>
      </c>
      <c r="B63" s="5" t="s">
        <v>220</v>
      </c>
      <c r="C63" s="6" t="n">
        <v>45.18</v>
      </c>
      <c r="D63" s="5" t="n">
        <v>141.25</v>
      </c>
      <c r="E63" s="5" t="n">
        <v>2</v>
      </c>
      <c r="F63" s="7" t="n">
        <v>48670190</v>
      </c>
      <c r="G63" s="7" t="n">
        <v>17662314</v>
      </c>
      <c r="H63" s="8" t="n">
        <f aca="false">100*G63/F63</f>
        <v>36.2897987453922</v>
      </c>
      <c r="I63" s="9" t="n">
        <v>0.634107652213</v>
      </c>
      <c r="J63" s="8" t="n">
        <v>13.768305171</v>
      </c>
      <c r="K63" s="7" t="s">
        <v>28</v>
      </c>
      <c r="L63" s="7" t="s">
        <v>81</v>
      </c>
      <c r="M63" s="10" t="s">
        <v>30</v>
      </c>
      <c r="N63" s="10" t="s">
        <v>221</v>
      </c>
      <c r="O63" s="10" t="s">
        <v>22</v>
      </c>
      <c r="P63" s="10" t="s">
        <v>222</v>
      </c>
    </row>
    <row r="64" customFormat="false" ht="18" hidden="false" customHeight="true" outlineLevel="0" collapsed="false">
      <c r="A64" s="5" t="s">
        <v>34</v>
      </c>
      <c r="B64" s="5" t="s">
        <v>223</v>
      </c>
      <c r="C64" s="6" t="n">
        <v>54.48</v>
      </c>
      <c r="D64" s="6" t="n">
        <v>13.51</v>
      </c>
      <c r="E64" s="5" t="n">
        <v>4</v>
      </c>
      <c r="F64" s="7" t="n">
        <v>107842870</v>
      </c>
      <c r="G64" s="7" t="n">
        <v>48187184</v>
      </c>
      <c r="H64" s="8" t="n">
        <f aca="false">100*G64/F64</f>
        <v>44.6827722593065</v>
      </c>
      <c r="I64" s="9" t="n">
        <v>0.689720351311</v>
      </c>
      <c r="J64" s="8" t="n">
        <v>36.7630846323</v>
      </c>
      <c r="K64" s="7" t="s">
        <v>40</v>
      </c>
      <c r="L64" s="7" t="s">
        <v>19</v>
      </c>
      <c r="M64" s="10" t="s">
        <v>20</v>
      </c>
      <c r="N64" s="10" t="s">
        <v>224</v>
      </c>
      <c r="O64" s="10" t="s">
        <v>22</v>
      </c>
      <c r="P64" s="10" t="s">
        <v>225</v>
      </c>
    </row>
    <row r="65" customFormat="false" ht="18" hidden="false" customHeight="true" outlineLevel="0" collapsed="false">
      <c r="A65" s="5" t="s">
        <v>34</v>
      </c>
      <c r="B65" s="5" t="s">
        <v>226</v>
      </c>
      <c r="C65" s="6" t="n">
        <v>49.25</v>
      </c>
      <c r="D65" s="6" t="n">
        <v>6.833</v>
      </c>
      <c r="E65" s="5" t="n">
        <v>4</v>
      </c>
      <c r="F65" s="7" t="n">
        <v>118283926</v>
      </c>
      <c r="G65" s="7" t="n">
        <v>51106798</v>
      </c>
      <c r="H65" s="8" t="n">
        <f aca="false">100*G65/F65</f>
        <v>43.2068834103461</v>
      </c>
      <c r="I65" s="9" t="n">
        <v>0.683363698231</v>
      </c>
      <c r="J65" s="8" t="n">
        <v>35.6980954132</v>
      </c>
      <c r="K65" s="7" t="s">
        <v>18</v>
      </c>
      <c r="L65" s="7" t="s">
        <v>19</v>
      </c>
      <c r="M65" s="10" t="s">
        <v>20</v>
      </c>
      <c r="N65" s="10" t="s">
        <v>227</v>
      </c>
      <c r="O65" s="10" t="s">
        <v>22</v>
      </c>
      <c r="P65" s="10" t="s">
        <v>228</v>
      </c>
    </row>
    <row r="66" customFormat="false" ht="18" hidden="false" customHeight="true" outlineLevel="0" collapsed="false">
      <c r="A66" s="5" t="s">
        <v>34</v>
      </c>
      <c r="B66" s="5" t="s">
        <v>229</v>
      </c>
      <c r="C66" s="6" t="n">
        <v>62.6</v>
      </c>
      <c r="D66" s="6" t="n">
        <v>18.03</v>
      </c>
      <c r="E66" s="5" t="n">
        <v>4</v>
      </c>
      <c r="F66" s="7" t="n">
        <v>91863118</v>
      </c>
      <c r="G66" s="7" t="n">
        <v>43363917</v>
      </c>
      <c r="H66" s="8" t="n">
        <f aca="false">100*G66/F66</f>
        <v>47.2049261380394</v>
      </c>
      <c r="I66" s="9" t="n">
        <v>0.694844855841</v>
      </c>
      <c r="J66" s="8" t="n">
        <v>32.4639804487</v>
      </c>
      <c r="K66" s="7" t="s">
        <v>40</v>
      </c>
      <c r="L66" s="7" t="s">
        <v>29</v>
      </c>
      <c r="M66" s="10" t="s">
        <v>20</v>
      </c>
      <c r="N66" s="10" t="s">
        <v>230</v>
      </c>
      <c r="O66" s="10" t="s">
        <v>22</v>
      </c>
      <c r="P66" s="10" t="s">
        <v>231</v>
      </c>
    </row>
    <row r="67" customFormat="false" ht="18" hidden="false" customHeight="true" outlineLevel="0" collapsed="false">
      <c r="A67" s="5" t="s">
        <v>34</v>
      </c>
      <c r="B67" s="5" t="s">
        <v>232</v>
      </c>
      <c r="C67" s="6" t="n">
        <v>62.6</v>
      </c>
      <c r="D67" s="6" t="n">
        <v>18.03</v>
      </c>
      <c r="E67" s="5" t="n">
        <v>4</v>
      </c>
      <c r="F67" s="7" t="n">
        <v>79953642</v>
      </c>
      <c r="G67" s="7" t="n">
        <v>37603590</v>
      </c>
      <c r="H67" s="8" t="n">
        <f aca="false">100*G67/F67</f>
        <v>47.0317412182424</v>
      </c>
      <c r="I67" s="9" t="n">
        <v>0.688792760983</v>
      </c>
      <c r="J67" s="8" t="n">
        <v>28.1983447398</v>
      </c>
      <c r="K67" s="7" t="s">
        <v>40</v>
      </c>
      <c r="L67" s="7" t="s">
        <v>29</v>
      </c>
      <c r="M67" s="10" t="s">
        <v>20</v>
      </c>
      <c r="N67" s="10" t="s">
        <v>233</v>
      </c>
      <c r="O67" s="10" t="s">
        <v>22</v>
      </c>
      <c r="P67" s="10" t="s">
        <v>234</v>
      </c>
    </row>
    <row r="68" customFormat="false" ht="18" hidden="false" customHeight="true" outlineLevel="0" collapsed="false">
      <c r="A68" s="5" t="s">
        <v>34</v>
      </c>
      <c r="B68" s="5" t="s">
        <v>235</v>
      </c>
      <c r="C68" s="6" t="n">
        <v>62.6</v>
      </c>
      <c r="D68" s="6" t="n">
        <v>18.03</v>
      </c>
      <c r="E68" s="5" t="n">
        <v>4</v>
      </c>
      <c r="F68" s="7" t="n">
        <v>89042474</v>
      </c>
      <c r="G68" s="7" t="n">
        <v>40711817</v>
      </c>
      <c r="H68" s="8" t="n">
        <f aca="false">100*G68/F68</f>
        <v>45.7217945224658</v>
      </c>
      <c r="I68" s="9" t="n">
        <v>0.707103158546</v>
      </c>
      <c r="J68" s="8" t="n">
        <v>36.1646274065</v>
      </c>
      <c r="K68" s="7" t="s">
        <v>40</v>
      </c>
      <c r="L68" s="7" t="s">
        <v>29</v>
      </c>
      <c r="M68" s="10" t="s">
        <v>20</v>
      </c>
      <c r="N68" s="10" t="s">
        <v>236</v>
      </c>
      <c r="O68" s="10" t="s">
        <v>22</v>
      </c>
      <c r="P68" s="10" t="s">
        <v>237</v>
      </c>
    </row>
    <row r="69" customFormat="false" ht="18" hidden="false" customHeight="true" outlineLevel="0" collapsed="false">
      <c r="A69" s="5" t="s">
        <v>34</v>
      </c>
      <c r="B69" s="5" t="s">
        <v>238</v>
      </c>
      <c r="C69" s="6" t="n">
        <v>62.6</v>
      </c>
      <c r="D69" s="6" t="n">
        <v>18.03</v>
      </c>
      <c r="E69" s="5" t="n">
        <v>4</v>
      </c>
      <c r="F69" s="7" t="n">
        <v>80043640</v>
      </c>
      <c r="G69" s="7" t="n">
        <v>38137706</v>
      </c>
      <c r="H69" s="8" t="n">
        <f aca="false">100*G69/F69</f>
        <v>47.6461415297955</v>
      </c>
      <c r="I69" s="9" t="n">
        <v>0.690509624349</v>
      </c>
      <c r="J69" s="8" t="n">
        <v>28.5009081107</v>
      </c>
      <c r="K69" s="7" t="s">
        <v>40</v>
      </c>
      <c r="L69" s="7" t="s">
        <v>29</v>
      </c>
      <c r="M69" s="10" t="s">
        <v>20</v>
      </c>
      <c r="N69" s="10" t="s">
        <v>239</v>
      </c>
      <c r="O69" s="10" t="s">
        <v>22</v>
      </c>
      <c r="P69" s="10" t="s">
        <v>240</v>
      </c>
    </row>
    <row r="70" customFormat="false" ht="18" hidden="false" customHeight="true" outlineLevel="0" collapsed="false">
      <c r="A70" s="5" t="s">
        <v>34</v>
      </c>
      <c r="B70" s="5" t="s">
        <v>241</v>
      </c>
      <c r="C70" s="6" t="n">
        <v>62.6</v>
      </c>
      <c r="D70" s="6" t="n">
        <v>18.03</v>
      </c>
      <c r="E70" s="5" t="n">
        <v>4</v>
      </c>
      <c r="F70" s="7" t="n">
        <v>71983232</v>
      </c>
      <c r="G70" s="7" t="n">
        <v>34336083</v>
      </c>
      <c r="H70" s="8" t="n">
        <f aca="false">100*G70/F70</f>
        <v>47.7001129929815</v>
      </c>
      <c r="I70" s="9" t="n">
        <v>0.68659318874</v>
      </c>
      <c r="J70" s="8" t="n">
        <v>25.4876352948</v>
      </c>
      <c r="K70" s="7" t="s">
        <v>40</v>
      </c>
      <c r="L70" s="7" t="s">
        <v>29</v>
      </c>
      <c r="M70" s="10" t="s">
        <v>20</v>
      </c>
      <c r="N70" s="10" t="s">
        <v>242</v>
      </c>
      <c r="O70" s="10" t="s">
        <v>22</v>
      </c>
      <c r="P70" s="10" t="s">
        <v>243</v>
      </c>
    </row>
    <row r="71" customFormat="false" ht="18" hidden="false" customHeight="true" outlineLevel="0" collapsed="false">
      <c r="A71" s="5" t="s">
        <v>34</v>
      </c>
      <c r="B71" s="5" t="s">
        <v>244</v>
      </c>
      <c r="C71" s="6" t="n">
        <v>62.6</v>
      </c>
      <c r="D71" s="6" t="n">
        <v>18.03</v>
      </c>
      <c r="E71" s="5" t="n">
        <v>4</v>
      </c>
      <c r="F71" s="7" t="n">
        <v>80524954</v>
      </c>
      <c r="G71" s="7" t="n">
        <v>38614606</v>
      </c>
      <c r="H71" s="8" t="n">
        <f aca="false">100*G71/F71</f>
        <v>47.9535896412931</v>
      </c>
      <c r="I71" s="9" t="n">
        <v>0.690702798545</v>
      </c>
      <c r="J71" s="8" t="n">
        <v>28.7037040126</v>
      </c>
      <c r="K71" s="7" t="s">
        <v>40</v>
      </c>
      <c r="L71" s="7" t="s">
        <v>29</v>
      </c>
      <c r="M71" s="10" t="s">
        <v>20</v>
      </c>
      <c r="N71" s="10" t="s">
        <v>245</v>
      </c>
      <c r="O71" s="10" t="s">
        <v>22</v>
      </c>
      <c r="P71" s="10" t="s">
        <v>246</v>
      </c>
    </row>
    <row r="72" customFormat="false" ht="18" hidden="false" customHeight="true" outlineLevel="0" collapsed="false">
      <c r="A72" s="5" t="s">
        <v>34</v>
      </c>
      <c r="B72" s="5" t="s">
        <v>247</v>
      </c>
      <c r="C72" s="6" t="n">
        <v>48.25</v>
      </c>
      <c r="D72" s="6" t="n">
        <v>9.44</v>
      </c>
      <c r="E72" s="5" t="n">
        <v>4</v>
      </c>
      <c r="F72" s="7" t="n">
        <v>84159468</v>
      </c>
      <c r="G72" s="7" t="n">
        <v>36971531</v>
      </c>
      <c r="H72" s="8" t="n">
        <f aca="false">100*G72/F72</f>
        <v>43.9303287896259</v>
      </c>
      <c r="I72" s="9" t="n">
        <v>0.685591152152</v>
      </c>
      <c r="J72" s="8" t="n">
        <v>28.7324418534</v>
      </c>
      <c r="K72" s="7" t="s">
        <v>40</v>
      </c>
      <c r="L72" s="7" t="s">
        <v>19</v>
      </c>
      <c r="M72" s="10" t="s">
        <v>20</v>
      </c>
      <c r="N72" s="10" t="s">
        <v>248</v>
      </c>
      <c r="O72" s="10" t="s">
        <v>22</v>
      </c>
      <c r="P72" s="10" t="s">
        <v>249</v>
      </c>
    </row>
    <row r="73" customFormat="false" ht="18" hidden="false" customHeight="true" outlineLevel="0" collapsed="false">
      <c r="A73" s="5" t="s">
        <v>34</v>
      </c>
      <c r="B73" s="5" t="s">
        <v>250</v>
      </c>
      <c r="C73" s="6" t="n">
        <v>48.94</v>
      </c>
      <c r="D73" s="6" t="n">
        <v>15.62</v>
      </c>
      <c r="E73" s="5" t="n">
        <v>4</v>
      </c>
      <c r="F73" s="7" t="n">
        <v>85032600</v>
      </c>
      <c r="G73" s="7" t="n">
        <v>36791747</v>
      </c>
      <c r="H73" s="8" t="n">
        <f aca="false">100*G73/F73</f>
        <v>43.2678137561359</v>
      </c>
      <c r="I73" s="9" t="n">
        <v>0.684361437583</v>
      </c>
      <c r="J73" s="8" t="n">
        <v>23.9720448327</v>
      </c>
      <c r="K73" s="7" t="s">
        <v>18</v>
      </c>
      <c r="L73" s="7" t="s">
        <v>19</v>
      </c>
      <c r="M73" s="10" t="s">
        <v>20</v>
      </c>
      <c r="N73" s="10" t="s">
        <v>251</v>
      </c>
      <c r="O73" s="10" t="s">
        <v>22</v>
      </c>
      <c r="P73" s="10" t="s">
        <v>252</v>
      </c>
    </row>
    <row r="74" customFormat="false" ht="18" hidden="false" customHeight="true" outlineLevel="0" collapsed="false">
      <c r="A74" s="5" t="s">
        <v>34</v>
      </c>
      <c r="B74" s="5" t="s">
        <v>253</v>
      </c>
      <c r="C74" s="6" t="n">
        <v>47.54</v>
      </c>
      <c r="D74" s="6" t="n">
        <v>14.9</v>
      </c>
      <c r="E74" s="5" t="n">
        <v>4</v>
      </c>
      <c r="F74" s="7" t="n">
        <v>97282438</v>
      </c>
      <c r="G74" s="7" t="n">
        <v>41939757</v>
      </c>
      <c r="H74" s="8" t="n">
        <f aca="false">100*G74/F74</f>
        <v>43.1113342369154</v>
      </c>
      <c r="I74" s="9" t="n">
        <v>0.688583371435</v>
      </c>
      <c r="J74" s="8" t="n">
        <v>31.5186008379</v>
      </c>
      <c r="K74" s="7" t="s">
        <v>18</v>
      </c>
      <c r="L74" s="7" t="s">
        <v>19</v>
      </c>
      <c r="M74" s="10" t="s">
        <v>20</v>
      </c>
      <c r="N74" s="10" t="s">
        <v>254</v>
      </c>
      <c r="O74" s="10" t="s">
        <v>22</v>
      </c>
      <c r="P74" s="10" t="s">
        <v>255</v>
      </c>
    </row>
    <row r="75" customFormat="false" ht="18" hidden="false" customHeight="true" outlineLevel="0" collapsed="false">
      <c r="A75" s="5" t="s">
        <v>34</v>
      </c>
      <c r="B75" s="5" t="s">
        <v>256</v>
      </c>
      <c r="C75" s="6" t="n">
        <v>47.5</v>
      </c>
      <c r="D75" s="6" t="n">
        <v>15.05</v>
      </c>
      <c r="E75" s="5" t="n">
        <v>4</v>
      </c>
      <c r="F75" s="7" t="n">
        <v>88089568</v>
      </c>
      <c r="G75" s="7" t="n">
        <v>37857322</v>
      </c>
      <c r="H75" s="8" t="n">
        <f aca="false">100*G75/F75</f>
        <v>42.9759423953583</v>
      </c>
      <c r="I75" s="9" t="n">
        <v>0.686430984859</v>
      </c>
      <c r="J75" s="8" t="n">
        <v>29.5550088784</v>
      </c>
      <c r="K75" s="7" t="s">
        <v>18</v>
      </c>
      <c r="L75" s="7" t="s">
        <v>19</v>
      </c>
      <c r="M75" s="10" t="s">
        <v>20</v>
      </c>
      <c r="N75" s="10" t="s">
        <v>257</v>
      </c>
      <c r="O75" s="10" t="s">
        <v>22</v>
      </c>
      <c r="P75" s="10" t="s">
        <v>258</v>
      </c>
    </row>
    <row r="76" customFormat="false" ht="18" hidden="false" customHeight="true" outlineLevel="0" collapsed="false">
      <c r="A76" s="5" t="s">
        <v>34</v>
      </c>
      <c r="B76" s="5" t="s">
        <v>259</v>
      </c>
      <c r="C76" s="6" t="n">
        <v>48.54</v>
      </c>
      <c r="D76" s="6" t="n">
        <v>15.69</v>
      </c>
      <c r="E76" s="5" t="n">
        <v>4</v>
      </c>
      <c r="F76" s="7" t="n">
        <v>132766820</v>
      </c>
      <c r="G76" s="7" t="n">
        <v>59951808</v>
      </c>
      <c r="H76" s="8" t="n">
        <f aca="false">100*G76/F76</f>
        <v>45.155715863346</v>
      </c>
      <c r="I76" s="9" t="n">
        <v>0.707412047577</v>
      </c>
      <c r="J76" s="8" t="n">
        <v>49.5968875402</v>
      </c>
      <c r="K76" s="7" t="s">
        <v>40</v>
      </c>
      <c r="L76" s="7" t="s">
        <v>19</v>
      </c>
      <c r="M76" s="10" t="s">
        <v>44</v>
      </c>
      <c r="N76" s="10" t="s">
        <v>260</v>
      </c>
      <c r="O76" s="10" t="s">
        <v>22</v>
      </c>
      <c r="P76" s="10" t="s">
        <v>261</v>
      </c>
    </row>
    <row r="77" customFormat="false" ht="18" hidden="false" customHeight="true" outlineLevel="0" collapsed="false">
      <c r="A77" s="5" t="s">
        <v>34</v>
      </c>
      <c r="B77" s="5" t="s">
        <v>262</v>
      </c>
      <c r="C77" s="6" t="n">
        <v>47.79</v>
      </c>
      <c r="D77" s="6" t="n">
        <v>15.35</v>
      </c>
      <c r="E77" s="5" t="n">
        <v>4</v>
      </c>
      <c r="F77" s="7" t="n">
        <v>152944622</v>
      </c>
      <c r="G77" s="7" t="n">
        <v>62857575</v>
      </c>
      <c r="H77" s="8" t="n">
        <f aca="false">100*G77/F77</f>
        <v>41.0982577733266</v>
      </c>
      <c r="I77" s="9" t="n">
        <v>0.719749530216</v>
      </c>
      <c r="J77" s="8" t="n">
        <v>47.7757958684</v>
      </c>
      <c r="K77" s="7" t="s">
        <v>40</v>
      </c>
      <c r="L77" s="7" t="s">
        <v>19</v>
      </c>
      <c r="M77" s="10" t="s">
        <v>44</v>
      </c>
      <c r="N77" s="10" t="s">
        <v>263</v>
      </c>
      <c r="O77" s="10" t="s">
        <v>22</v>
      </c>
      <c r="P77" s="10" t="s">
        <v>264</v>
      </c>
    </row>
    <row r="78" customFormat="false" ht="18" hidden="false" customHeight="true" outlineLevel="0" collapsed="false">
      <c r="A78" s="5" t="s">
        <v>34</v>
      </c>
      <c r="B78" s="5" t="s">
        <v>265</v>
      </c>
      <c r="C78" s="6" t="n">
        <v>47.36</v>
      </c>
      <c r="D78" s="6" t="n">
        <v>14.68</v>
      </c>
      <c r="E78" s="5" t="n">
        <v>4</v>
      </c>
      <c r="F78" s="7" t="n">
        <v>47317636</v>
      </c>
      <c r="G78" s="7" t="n">
        <v>22463397</v>
      </c>
      <c r="H78" s="8" t="n">
        <f aca="false">100*G78/F78</f>
        <v>47.4736248446562</v>
      </c>
      <c r="I78" s="9" t="n">
        <v>0.670282029962</v>
      </c>
      <c r="J78" s="8" t="n">
        <v>19.8259008707</v>
      </c>
      <c r="K78" s="7" t="s">
        <v>40</v>
      </c>
      <c r="L78" s="7" t="s">
        <v>19</v>
      </c>
      <c r="M78" s="10" t="s">
        <v>30</v>
      </c>
      <c r="N78" s="10" t="s">
        <v>266</v>
      </c>
      <c r="O78" s="10" t="s">
        <v>22</v>
      </c>
      <c r="P78" s="10" t="s">
        <v>267</v>
      </c>
    </row>
    <row r="79" customFormat="false" ht="18" hidden="false" customHeight="true" outlineLevel="0" collapsed="false">
      <c r="A79" s="5" t="s">
        <v>16</v>
      </c>
      <c r="B79" s="5" t="s">
        <v>268</v>
      </c>
      <c r="C79" s="6" t="n">
        <v>48.07</v>
      </c>
      <c r="D79" s="6" t="n">
        <v>16.26</v>
      </c>
      <c r="E79" s="5" t="n">
        <v>4</v>
      </c>
      <c r="F79" s="7" t="n">
        <v>94409078</v>
      </c>
      <c r="G79" s="7" t="n">
        <v>38789034</v>
      </c>
      <c r="H79" s="8" t="n">
        <f aca="false">100*G79/F79</f>
        <v>41.08612733195</v>
      </c>
      <c r="I79" s="9" t="n">
        <v>0.674065058209</v>
      </c>
      <c r="J79" s="8" t="n">
        <v>27.571436861</v>
      </c>
      <c r="K79" s="7" t="s">
        <v>18</v>
      </c>
      <c r="L79" s="7" t="s">
        <v>19</v>
      </c>
      <c r="M79" s="10" t="s">
        <v>20</v>
      </c>
      <c r="N79" s="10" t="s">
        <v>269</v>
      </c>
      <c r="O79" s="10" t="s">
        <v>22</v>
      </c>
      <c r="P79" s="10" t="s">
        <v>270</v>
      </c>
    </row>
    <row r="80" customFormat="false" ht="18" hidden="false" customHeight="true" outlineLevel="0" collapsed="false">
      <c r="A80" s="5" t="s">
        <v>16</v>
      </c>
      <c r="B80" s="5" t="s">
        <v>271</v>
      </c>
      <c r="C80" s="6" t="n">
        <v>47.98</v>
      </c>
      <c r="D80" s="6" t="n">
        <v>15.56</v>
      </c>
      <c r="E80" s="5" t="n">
        <v>4</v>
      </c>
      <c r="F80" s="7" t="n">
        <v>135008398</v>
      </c>
      <c r="G80" s="7" t="n">
        <v>58975344</v>
      </c>
      <c r="H80" s="8" t="n">
        <f aca="false">100*G80/F80</f>
        <v>43.6827226110779</v>
      </c>
      <c r="I80" s="9" t="n">
        <v>0.7066985469</v>
      </c>
      <c r="J80" s="8" t="n">
        <v>43.0324797593</v>
      </c>
      <c r="K80" s="7" t="s">
        <v>40</v>
      </c>
      <c r="L80" s="7" t="s">
        <v>19</v>
      </c>
      <c r="M80" s="10" t="s">
        <v>44</v>
      </c>
      <c r="N80" s="10" t="s">
        <v>272</v>
      </c>
      <c r="O80" s="10" t="s">
        <v>22</v>
      </c>
      <c r="P80" s="10" t="s">
        <v>273</v>
      </c>
    </row>
    <row r="81" customFormat="false" ht="18" hidden="false" customHeight="true" outlineLevel="0" collapsed="false">
      <c r="A81" s="5" t="s">
        <v>16</v>
      </c>
      <c r="B81" s="5" t="s">
        <v>274</v>
      </c>
      <c r="C81" s="6" t="n">
        <v>48.23</v>
      </c>
      <c r="D81" s="6" t="n">
        <v>15.34</v>
      </c>
      <c r="E81" s="5" t="n">
        <v>4</v>
      </c>
      <c r="F81" s="7" t="n">
        <v>201032620</v>
      </c>
      <c r="G81" s="7" t="n">
        <v>82886213</v>
      </c>
      <c r="H81" s="8" t="n">
        <f aca="false">100*G81/F81</f>
        <v>41.230230695894</v>
      </c>
      <c r="I81" s="9" t="n">
        <v>0.719706901969</v>
      </c>
      <c r="J81" s="8" t="n">
        <v>66.6177587114</v>
      </c>
      <c r="K81" s="7" t="s">
        <v>40</v>
      </c>
      <c r="L81" s="7" t="s">
        <v>19</v>
      </c>
      <c r="M81" s="10" t="s">
        <v>44</v>
      </c>
      <c r="N81" s="10" t="s">
        <v>275</v>
      </c>
      <c r="O81" s="10" t="s">
        <v>22</v>
      </c>
      <c r="P81" s="10" t="s">
        <v>276</v>
      </c>
    </row>
    <row r="82" customFormat="false" ht="18" hidden="false" customHeight="true" outlineLevel="0" collapsed="false">
      <c r="A82" s="5" t="s">
        <v>16</v>
      </c>
      <c r="B82" s="5" t="s">
        <v>277</v>
      </c>
      <c r="C82" s="6" t="n">
        <v>47.87</v>
      </c>
      <c r="D82" s="6" t="n">
        <v>15.61</v>
      </c>
      <c r="E82" s="5" t="n">
        <v>4</v>
      </c>
      <c r="F82" s="7" t="n">
        <v>201802076</v>
      </c>
      <c r="G82" s="7" t="n">
        <v>83728139</v>
      </c>
      <c r="H82" s="8" t="n">
        <f aca="false">100*G82/F82</f>
        <v>41.4902267903329</v>
      </c>
      <c r="I82" s="9" t="n">
        <v>0.747098173752</v>
      </c>
      <c r="J82" s="8" t="n">
        <v>70.0809844218</v>
      </c>
      <c r="K82" s="7" t="s">
        <v>40</v>
      </c>
      <c r="L82" s="7" t="s">
        <v>19</v>
      </c>
      <c r="M82" s="10" t="s">
        <v>44</v>
      </c>
      <c r="N82" s="10" t="s">
        <v>278</v>
      </c>
      <c r="O82" s="10" t="s">
        <v>22</v>
      </c>
      <c r="P82" s="10" t="s">
        <v>279</v>
      </c>
    </row>
    <row r="83" customFormat="false" ht="18" hidden="false" customHeight="true" outlineLevel="0" collapsed="false">
      <c r="A83" s="5" t="s">
        <v>16</v>
      </c>
      <c r="B83" s="5" t="s">
        <v>280</v>
      </c>
      <c r="C83" s="6" t="n">
        <v>48.39</v>
      </c>
      <c r="D83" s="6" t="n">
        <v>15.48</v>
      </c>
      <c r="E83" s="5" t="n">
        <v>4</v>
      </c>
      <c r="F83" s="7" t="n">
        <v>133370654</v>
      </c>
      <c r="G83" s="7" t="n">
        <v>58352844</v>
      </c>
      <c r="H83" s="8" t="n">
        <f aca="false">100*G83/F83</f>
        <v>43.75238648826</v>
      </c>
      <c r="I83" s="9" t="n">
        <v>0.695959829167</v>
      </c>
      <c r="J83" s="8" t="n">
        <v>45.7679497852</v>
      </c>
      <c r="K83" s="7" t="s">
        <v>40</v>
      </c>
      <c r="L83" s="7" t="s">
        <v>19</v>
      </c>
      <c r="M83" s="10" t="s">
        <v>44</v>
      </c>
      <c r="N83" s="10" t="s">
        <v>281</v>
      </c>
      <c r="O83" s="10" t="s">
        <v>22</v>
      </c>
      <c r="P83" s="10" t="s">
        <v>282</v>
      </c>
    </row>
    <row r="84" customFormat="false" ht="18" hidden="false" customHeight="true" outlineLevel="0" collapsed="false">
      <c r="A84" s="5" t="s">
        <v>16</v>
      </c>
      <c r="B84" s="5" t="s">
        <v>283</v>
      </c>
      <c r="C84" s="5" t="n">
        <v>49.08</v>
      </c>
      <c r="D84" s="6" t="n">
        <v>16.33</v>
      </c>
      <c r="E84" s="5" t="n">
        <v>4</v>
      </c>
      <c r="F84" s="7" t="n">
        <v>45604690</v>
      </c>
      <c r="G84" s="7" t="n">
        <v>20117338</v>
      </c>
      <c r="H84" s="8" t="n">
        <f aca="false">100*G84/F84</f>
        <v>44.1124322958889</v>
      </c>
      <c r="I84" s="9" t="n">
        <v>0.667814274929</v>
      </c>
      <c r="J84" s="8" t="n">
        <v>16.2726656278</v>
      </c>
      <c r="K84" s="7" t="s">
        <v>28</v>
      </c>
      <c r="L84" s="7" t="s">
        <v>54</v>
      </c>
      <c r="M84" s="10" t="s">
        <v>44</v>
      </c>
      <c r="N84" s="7" t="s">
        <v>284</v>
      </c>
      <c r="O84" s="10" t="s">
        <v>22</v>
      </c>
      <c r="P84" s="10" t="s">
        <v>285</v>
      </c>
    </row>
    <row r="85" customFormat="false" ht="18" hidden="false" customHeight="true" outlineLevel="0" collapsed="false">
      <c r="A85" s="5" t="s">
        <v>34</v>
      </c>
      <c r="B85" s="5" t="s">
        <v>286</v>
      </c>
      <c r="C85" s="6" t="n">
        <v>48.94</v>
      </c>
      <c r="D85" s="6" t="n">
        <v>19.63</v>
      </c>
      <c r="E85" s="5" t="n">
        <v>4</v>
      </c>
      <c r="F85" s="7" t="n">
        <v>104821966</v>
      </c>
      <c r="G85" s="7" t="n">
        <v>44155700</v>
      </c>
      <c r="H85" s="8" t="n">
        <f aca="false">100*G85/F85</f>
        <v>42.124472269486</v>
      </c>
      <c r="I85" s="9" t="n">
        <v>0.686063906885</v>
      </c>
      <c r="J85" s="8" t="n">
        <v>32.9019008793</v>
      </c>
      <c r="K85" s="7" t="s">
        <v>28</v>
      </c>
      <c r="L85" s="7" t="s">
        <v>19</v>
      </c>
      <c r="M85" s="10" t="s">
        <v>20</v>
      </c>
      <c r="N85" s="10" t="s">
        <v>287</v>
      </c>
      <c r="O85" s="10" t="s">
        <v>22</v>
      </c>
      <c r="P85" s="10" t="s">
        <v>288</v>
      </c>
    </row>
    <row r="86" customFormat="false" ht="18" hidden="false" customHeight="true" outlineLevel="0" collapsed="false">
      <c r="A86" s="5" t="s">
        <v>34</v>
      </c>
      <c r="B86" s="5" t="s">
        <v>289</v>
      </c>
      <c r="C86" s="6" t="n">
        <v>49.2</v>
      </c>
      <c r="D86" s="6" t="n">
        <v>19.74</v>
      </c>
      <c r="E86" s="5" t="n">
        <v>4</v>
      </c>
      <c r="F86" s="7" t="n">
        <v>97833280</v>
      </c>
      <c r="G86" s="7" t="n">
        <v>41153382</v>
      </c>
      <c r="H86" s="8" t="n">
        <f aca="false">100*G86/F86</f>
        <v>42.0648086213607</v>
      </c>
      <c r="I86" s="9" t="n">
        <v>0.683485942851</v>
      </c>
      <c r="J86" s="8" t="n">
        <v>29.0190768074</v>
      </c>
      <c r="K86" s="7" t="s">
        <v>28</v>
      </c>
      <c r="L86" s="7" t="s">
        <v>19</v>
      </c>
      <c r="M86" s="10" t="s">
        <v>20</v>
      </c>
      <c r="N86" s="10" t="s">
        <v>290</v>
      </c>
      <c r="O86" s="10" t="s">
        <v>22</v>
      </c>
      <c r="P86" s="10" t="s">
        <v>291</v>
      </c>
    </row>
    <row r="87" customFormat="false" ht="18" hidden="false" customHeight="true" outlineLevel="0" collapsed="false">
      <c r="A87" s="5" t="s">
        <v>34</v>
      </c>
      <c r="B87" s="5" t="s">
        <v>292</v>
      </c>
      <c r="C87" s="6" t="n">
        <v>48.65</v>
      </c>
      <c r="D87" s="6" t="n">
        <v>18.74</v>
      </c>
      <c r="E87" s="5" t="n">
        <v>4</v>
      </c>
      <c r="F87" s="7" t="n">
        <v>86147774</v>
      </c>
      <c r="G87" s="7" t="n">
        <v>38180826</v>
      </c>
      <c r="H87" s="8" t="n">
        <f aca="false">100*G87/F87</f>
        <v>44.3201538788454</v>
      </c>
      <c r="I87" s="9" t="n">
        <v>0.685975360319</v>
      </c>
      <c r="J87" s="8" t="n">
        <v>29.6311200905</v>
      </c>
      <c r="K87" s="7" t="s">
        <v>40</v>
      </c>
      <c r="L87" s="7" t="s">
        <v>19</v>
      </c>
      <c r="M87" s="10" t="s">
        <v>20</v>
      </c>
      <c r="N87" s="10" t="s">
        <v>293</v>
      </c>
      <c r="O87" s="10" t="s">
        <v>22</v>
      </c>
      <c r="P87" s="10" t="s">
        <v>294</v>
      </c>
    </row>
    <row r="88" customFormat="false" ht="18" hidden="false" customHeight="true" outlineLevel="0" collapsed="false">
      <c r="A88" s="5" t="s">
        <v>34</v>
      </c>
      <c r="B88" s="5" t="s">
        <v>295</v>
      </c>
      <c r="C88" s="6" t="n">
        <v>46.56</v>
      </c>
      <c r="D88" s="6" t="n">
        <v>23.67</v>
      </c>
      <c r="E88" s="5" t="n">
        <v>4</v>
      </c>
      <c r="F88" s="7" t="n">
        <v>29743372</v>
      </c>
      <c r="G88" s="7" t="n">
        <v>11949331</v>
      </c>
      <c r="H88" s="8" t="n">
        <f aca="false">100*G88/F88</f>
        <v>40.1747690208091</v>
      </c>
      <c r="I88" s="9" t="n">
        <v>0.649768912766</v>
      </c>
      <c r="J88" s="8" t="n">
        <v>10.0333971049</v>
      </c>
      <c r="K88" s="7" t="s">
        <v>28</v>
      </c>
      <c r="L88" s="7" t="s">
        <v>81</v>
      </c>
      <c r="M88" s="10" t="s">
        <v>30</v>
      </c>
      <c r="N88" s="10" t="s">
        <v>296</v>
      </c>
      <c r="O88" s="10" t="s">
        <v>22</v>
      </c>
      <c r="P88" s="10" t="s">
        <v>297</v>
      </c>
    </row>
    <row r="89" customFormat="false" ht="18" hidden="false" customHeight="true" outlineLevel="0" collapsed="false">
      <c r="A89" s="5" t="s">
        <v>298</v>
      </c>
      <c r="B89" s="5" t="s">
        <v>299</v>
      </c>
      <c r="C89" s="6" t="n">
        <v>35.45</v>
      </c>
      <c r="D89" s="6" t="n">
        <v>136.06</v>
      </c>
      <c r="E89" s="5" t="s">
        <v>300</v>
      </c>
      <c r="F89" s="7" t="n">
        <v>43270908</v>
      </c>
      <c r="G89" s="7" t="n">
        <v>10870547</v>
      </c>
      <c r="H89" s="8" t="n">
        <f aca="false">100*G89/F89</f>
        <v>25.1220681572016</v>
      </c>
      <c r="I89" s="9" t="n">
        <v>0.610061098977</v>
      </c>
      <c r="J89" s="8" t="n">
        <v>9.94940851082</v>
      </c>
      <c r="K89" s="7" t="s">
        <v>40</v>
      </c>
      <c r="L89" s="11" t="s">
        <v>29</v>
      </c>
      <c r="M89" s="10" t="s">
        <v>30</v>
      </c>
      <c r="N89" s="10" t="s">
        <v>301</v>
      </c>
      <c r="O89" s="10" t="s">
        <v>32</v>
      </c>
      <c r="P89" s="10" t="s">
        <v>302</v>
      </c>
    </row>
    <row r="90" customFormat="false" ht="18" hidden="false" customHeight="true" outlineLevel="0" collapsed="false">
      <c r="A90" s="5" t="s">
        <v>298</v>
      </c>
      <c r="B90" s="5" t="s">
        <v>303</v>
      </c>
      <c r="C90" s="6" t="n">
        <v>61.06</v>
      </c>
      <c r="D90" s="6" t="n">
        <v>-149.81</v>
      </c>
      <c r="E90" s="5" t="s">
        <v>300</v>
      </c>
      <c r="F90" s="7" t="n">
        <v>40670048</v>
      </c>
      <c r="G90" s="7" t="n">
        <v>10652383</v>
      </c>
      <c r="H90" s="8" t="n">
        <f aca="false">100*G90/F90</f>
        <v>26.1922066086571</v>
      </c>
      <c r="I90" s="9" t="n">
        <v>0.613749210341</v>
      </c>
      <c r="J90" s="8" t="n">
        <v>9.81120230091</v>
      </c>
      <c r="K90" s="7" t="s">
        <v>40</v>
      </c>
      <c r="L90" s="11" t="s">
        <v>29</v>
      </c>
      <c r="M90" s="10" t="s">
        <v>30</v>
      </c>
      <c r="N90" s="10" t="s">
        <v>304</v>
      </c>
      <c r="O90" s="10" t="s">
        <v>305</v>
      </c>
      <c r="P90" s="10" t="s">
        <v>306</v>
      </c>
    </row>
    <row r="91" customFormat="false" ht="18" hidden="false" customHeight="true" outlineLevel="0" collapsed="false">
      <c r="A91" s="5" t="s">
        <v>298</v>
      </c>
      <c r="B91" s="5" t="s">
        <v>307</v>
      </c>
      <c r="C91" s="6" t="n">
        <v>63.42</v>
      </c>
      <c r="D91" s="6" t="n">
        <v>-145.84</v>
      </c>
      <c r="E91" s="5" t="s">
        <v>300</v>
      </c>
      <c r="F91" s="7" t="n">
        <v>27865272</v>
      </c>
      <c r="G91" s="7" t="n">
        <v>7045050</v>
      </c>
      <c r="H91" s="8" t="n">
        <f aca="false">100*G91/F91</f>
        <v>25.2825452412594</v>
      </c>
      <c r="I91" s="9" t="n">
        <v>0.590638413861</v>
      </c>
      <c r="J91" s="8" t="n">
        <v>7.35968061785</v>
      </c>
      <c r="K91" s="7" t="s">
        <v>40</v>
      </c>
      <c r="L91" s="11" t="s">
        <v>29</v>
      </c>
      <c r="M91" s="10" t="s">
        <v>30</v>
      </c>
      <c r="N91" s="10" t="s">
        <v>308</v>
      </c>
      <c r="O91" s="10" t="s">
        <v>32</v>
      </c>
      <c r="P91" s="10" t="s">
        <v>309</v>
      </c>
    </row>
    <row r="92" customFormat="false" ht="18" hidden="false" customHeight="true" outlineLevel="0" collapsed="false">
      <c r="A92" s="5" t="s">
        <v>298</v>
      </c>
      <c r="B92" s="5" t="s">
        <v>310</v>
      </c>
      <c r="C92" s="19" t="n">
        <v>24</v>
      </c>
      <c r="D92" s="6" t="n">
        <v>121.3</v>
      </c>
      <c r="E92" s="5" t="s">
        <v>300</v>
      </c>
      <c r="F92" s="7" t="n">
        <v>24200680</v>
      </c>
      <c r="G92" s="7" t="n">
        <v>6498437</v>
      </c>
      <c r="H92" s="8" t="n">
        <f aca="false">100*G92/F92</f>
        <v>26.8522909273624</v>
      </c>
      <c r="I92" s="9" t="n">
        <v>0.591110102678</v>
      </c>
      <c r="J92" s="8" t="n">
        <v>6.20315291455</v>
      </c>
      <c r="K92" s="7" t="s">
        <v>40</v>
      </c>
      <c r="L92" s="11" t="s">
        <v>29</v>
      </c>
      <c r="M92" s="10" t="s">
        <v>30</v>
      </c>
      <c r="N92" s="10" t="s">
        <v>311</v>
      </c>
      <c r="O92" s="10" t="s">
        <v>32</v>
      </c>
      <c r="P92" s="10" t="s">
        <v>312</v>
      </c>
    </row>
    <row r="93" customFormat="false" ht="18" hidden="false" customHeight="true" outlineLevel="0" collapsed="false">
      <c r="A93" s="5" t="s">
        <v>298</v>
      </c>
      <c r="B93" s="5" t="s">
        <v>313</v>
      </c>
      <c r="C93" s="6" t="n">
        <v>35.45</v>
      </c>
      <c r="D93" s="6" t="n">
        <v>136.06</v>
      </c>
      <c r="E93" s="5" t="s">
        <v>300</v>
      </c>
      <c r="F93" s="7" t="n">
        <v>20397684</v>
      </c>
      <c r="G93" s="7" t="n">
        <v>6600505</v>
      </c>
      <c r="H93" s="8" t="n">
        <f aca="false">100*G93/F93</f>
        <v>32.3590903751622</v>
      </c>
      <c r="I93" s="9" t="n">
        <v>0.519219531597</v>
      </c>
      <c r="J93" s="8" t="n">
        <v>8.15192132584</v>
      </c>
      <c r="K93" s="7" t="s">
        <v>40</v>
      </c>
      <c r="L93" s="11" t="s">
        <v>29</v>
      </c>
      <c r="M93" s="10" t="s">
        <v>30</v>
      </c>
      <c r="N93" s="10" t="s">
        <v>301</v>
      </c>
      <c r="O93" s="10" t="s">
        <v>32</v>
      </c>
      <c r="P93" s="10" t="s">
        <v>302</v>
      </c>
    </row>
    <row r="94" customFormat="false" ht="18" hidden="false" customHeight="true" outlineLevel="0" collapsed="false">
      <c r="A94" s="5" t="s">
        <v>298</v>
      </c>
      <c r="B94" s="5" t="s">
        <v>314</v>
      </c>
      <c r="C94" s="6" t="n">
        <v>61.06</v>
      </c>
      <c r="D94" s="6" t="n">
        <v>-149.81</v>
      </c>
      <c r="E94" s="5" t="s">
        <v>300</v>
      </c>
      <c r="F94" s="7" t="n">
        <v>19975608</v>
      </c>
      <c r="G94" s="7" t="n">
        <v>6576801</v>
      </c>
      <c r="H94" s="8" t="n">
        <f aca="false">100*G94/F94</f>
        <v>32.924159304688</v>
      </c>
      <c r="I94" s="9" t="n">
        <v>0.528056722309</v>
      </c>
      <c r="J94" s="8" t="n">
        <v>8.12743546834</v>
      </c>
      <c r="K94" s="7" t="s">
        <v>40</v>
      </c>
      <c r="L94" s="11" t="s">
        <v>29</v>
      </c>
      <c r="M94" s="10" t="s">
        <v>30</v>
      </c>
      <c r="N94" s="10" t="s">
        <v>304</v>
      </c>
      <c r="O94" s="10" t="s">
        <v>305</v>
      </c>
      <c r="P94" s="10" t="s">
        <v>306</v>
      </c>
    </row>
    <row r="95" customFormat="false" ht="18" hidden="false" customHeight="true" outlineLevel="0" collapsed="false">
      <c r="A95" s="5" t="s">
        <v>298</v>
      </c>
      <c r="B95" s="5" t="s">
        <v>315</v>
      </c>
      <c r="C95" s="6" t="n">
        <v>63.42</v>
      </c>
      <c r="D95" s="6" t="n">
        <v>-145.84</v>
      </c>
      <c r="E95" s="5" t="s">
        <v>300</v>
      </c>
      <c r="F95" s="7" t="n">
        <v>13552396</v>
      </c>
      <c r="G95" s="7" t="n">
        <v>4367877</v>
      </c>
      <c r="H95" s="8" t="n">
        <f aca="false">100*G95/F95</f>
        <v>32.2295555708378</v>
      </c>
      <c r="I95" s="9" t="n">
        <v>0.511407105822</v>
      </c>
      <c r="J95" s="8" t="n">
        <v>5.8152769551</v>
      </c>
      <c r="K95" s="7" t="s">
        <v>40</v>
      </c>
      <c r="L95" s="11" t="s">
        <v>29</v>
      </c>
      <c r="M95" s="10" t="s">
        <v>30</v>
      </c>
      <c r="N95" s="10" t="s">
        <v>308</v>
      </c>
      <c r="O95" s="10" t="s">
        <v>32</v>
      </c>
      <c r="P95" s="10" t="s">
        <v>309</v>
      </c>
    </row>
    <row r="96" customFormat="false" ht="18" hidden="false" customHeight="true" outlineLevel="0" collapsed="false">
      <c r="A96" s="5" t="s">
        <v>298</v>
      </c>
      <c r="B96" s="5" t="s">
        <v>316</v>
      </c>
      <c r="C96" s="19" t="n">
        <v>24</v>
      </c>
      <c r="D96" s="6" t="n">
        <v>121.3</v>
      </c>
      <c r="E96" s="5" t="s">
        <v>300</v>
      </c>
      <c r="F96" s="7" t="n">
        <v>11133908</v>
      </c>
      <c r="G96" s="7" t="n">
        <v>3699390</v>
      </c>
      <c r="H96" s="8" t="n">
        <f aca="false">100*G96/F96</f>
        <v>33.2263388560423</v>
      </c>
      <c r="I96" s="9" t="n">
        <v>0.486251806895</v>
      </c>
      <c r="J96" s="8" t="n">
        <v>4.85137956665</v>
      </c>
      <c r="K96" s="7" t="s">
        <v>40</v>
      </c>
      <c r="L96" s="11" t="s">
        <v>29</v>
      </c>
      <c r="M96" s="10" t="s">
        <v>30</v>
      </c>
      <c r="N96" s="10" t="s">
        <v>311</v>
      </c>
      <c r="O96" s="10" t="s">
        <v>32</v>
      </c>
      <c r="P96" s="10" t="s">
        <v>312</v>
      </c>
    </row>
    <row r="97" customFormat="false" ht="18" hidden="false" customHeight="true" outlineLevel="0" collapsed="false">
      <c r="A97" s="5" t="s">
        <v>317</v>
      </c>
      <c r="B97" s="5" t="s">
        <v>318</v>
      </c>
      <c r="C97" s="6" t="n">
        <v>60.18</v>
      </c>
      <c r="D97" s="5" t="n">
        <v>16.12</v>
      </c>
      <c r="E97" s="5" t="s">
        <v>300</v>
      </c>
      <c r="F97" s="7" t="n">
        <f aca="false">154852424/2</f>
        <v>77426212</v>
      </c>
      <c r="G97" s="7" t="n">
        <v>48490632</v>
      </c>
      <c r="H97" s="8" t="n">
        <f aca="false">100*G97/F97</f>
        <v>62.628185917193</v>
      </c>
      <c r="I97" s="9" t="n">
        <v>0.613024899429</v>
      </c>
      <c r="J97" s="8" t="n">
        <v>55.3064953271</v>
      </c>
      <c r="K97" s="7" t="s">
        <v>40</v>
      </c>
      <c r="L97" s="7" t="s">
        <v>29</v>
      </c>
      <c r="M97" s="10" t="s">
        <v>20</v>
      </c>
      <c r="N97" s="10" t="s">
        <v>319</v>
      </c>
      <c r="O97" s="10" t="s">
        <v>22</v>
      </c>
      <c r="P97" s="10" t="s">
        <v>320</v>
      </c>
    </row>
    <row r="98" customFormat="false" ht="18" hidden="false" customHeight="true" outlineLevel="0" collapsed="false">
      <c r="A98" s="5" t="s">
        <v>317</v>
      </c>
      <c r="B98" s="5" t="s">
        <v>321</v>
      </c>
      <c r="C98" s="6" t="n">
        <v>63.7</v>
      </c>
      <c r="D98" s="6" t="n">
        <v>18.24</v>
      </c>
      <c r="E98" s="5" t="s">
        <v>300</v>
      </c>
      <c r="F98" s="7" t="n">
        <f aca="false">187465568/2</f>
        <v>93732784</v>
      </c>
      <c r="G98" s="7" t="n">
        <v>58286367</v>
      </c>
      <c r="H98" s="8" t="n">
        <f aca="false">100*G98/F98</f>
        <v>62.1835440202011</v>
      </c>
      <c r="I98" s="9" t="n">
        <v>0.610321442668</v>
      </c>
      <c r="J98" s="8" t="n">
        <v>67.3966250468</v>
      </c>
      <c r="K98" s="7" t="s">
        <v>40</v>
      </c>
      <c r="L98" s="7" t="s">
        <v>29</v>
      </c>
      <c r="M98" s="10" t="s">
        <v>20</v>
      </c>
      <c r="N98" s="10" t="s">
        <v>322</v>
      </c>
      <c r="O98" s="10" t="s">
        <v>22</v>
      </c>
      <c r="P98" s="10" t="s">
        <v>323</v>
      </c>
    </row>
    <row r="99" customFormat="false" ht="18" hidden="false" customHeight="true" outlineLevel="0" collapsed="false">
      <c r="A99" s="5" t="s">
        <v>317</v>
      </c>
      <c r="B99" s="5" t="s">
        <v>324</v>
      </c>
      <c r="C99" s="5" t="n">
        <v>63.33</v>
      </c>
      <c r="D99" s="5" t="n">
        <v>17.98</v>
      </c>
      <c r="E99" s="5" t="s">
        <v>300</v>
      </c>
      <c r="F99" s="7" t="n">
        <f aca="false">185968388/2</f>
        <v>92984194</v>
      </c>
      <c r="G99" s="7" t="n">
        <v>54980957</v>
      </c>
      <c r="H99" s="8" t="n">
        <f aca="false">100*G99/F99</f>
        <v>59.1293580498208</v>
      </c>
      <c r="I99" s="9" t="n">
        <v>0.619351211671</v>
      </c>
      <c r="J99" s="8" t="n">
        <v>60.3688174429</v>
      </c>
      <c r="K99" s="7" t="s">
        <v>40</v>
      </c>
      <c r="L99" s="7" t="s">
        <v>29</v>
      </c>
      <c r="M99" s="10" t="s">
        <v>20</v>
      </c>
      <c r="N99" s="10" t="s">
        <v>325</v>
      </c>
      <c r="O99" s="10" t="s">
        <v>22</v>
      </c>
      <c r="P99" s="10" t="s">
        <v>326</v>
      </c>
    </row>
    <row r="100" customFormat="false" ht="18" hidden="false" customHeight="true" outlineLevel="0" collapsed="false">
      <c r="A100" s="5" t="s">
        <v>317</v>
      </c>
      <c r="B100" s="5" t="s">
        <v>327</v>
      </c>
      <c r="C100" s="6" t="n">
        <v>60.18</v>
      </c>
      <c r="D100" s="6" t="n">
        <v>16.12</v>
      </c>
      <c r="E100" s="5" t="s">
        <v>300</v>
      </c>
      <c r="F100" s="7" t="n">
        <f aca="false">200270716/2</f>
        <v>100135358</v>
      </c>
      <c r="G100" s="7" t="n">
        <v>98903689</v>
      </c>
      <c r="H100" s="8" t="n">
        <f aca="false">100*G100/F100</f>
        <v>98.7699959089376</v>
      </c>
      <c r="I100" s="9" t="n">
        <v>0.932709133477</v>
      </c>
      <c r="J100" s="8" t="n">
        <v>86.4862385511</v>
      </c>
      <c r="K100" s="7" t="s">
        <v>40</v>
      </c>
      <c r="L100" s="7" t="s">
        <v>29</v>
      </c>
      <c r="M100" s="10" t="s">
        <v>20</v>
      </c>
      <c r="N100" s="10" t="s">
        <v>319</v>
      </c>
      <c r="O100" s="10" t="s">
        <v>22</v>
      </c>
      <c r="P100" s="10" t="s">
        <v>320</v>
      </c>
    </row>
    <row r="101" customFormat="false" ht="18" hidden="false" customHeight="true" outlineLevel="0" collapsed="false">
      <c r="A101" s="5" t="s">
        <v>317</v>
      </c>
      <c r="B101" s="5" t="s">
        <v>328</v>
      </c>
      <c r="C101" s="6" t="n">
        <v>63.7</v>
      </c>
      <c r="D101" s="6" t="n">
        <v>18.24</v>
      </c>
      <c r="E101" s="5" t="s">
        <v>300</v>
      </c>
      <c r="F101" s="7" t="n">
        <f aca="false">241335088/2</f>
        <v>120667544</v>
      </c>
      <c r="G101" s="7" t="n">
        <v>119496984</v>
      </c>
      <c r="H101" s="8" t="n">
        <f aca="false">100*G101/F101</f>
        <v>99.0299297050415</v>
      </c>
      <c r="I101" s="9" t="n">
        <v>0.92297650617</v>
      </c>
      <c r="J101" s="8" t="n">
        <v>105.871849457</v>
      </c>
      <c r="K101" s="7" t="s">
        <v>40</v>
      </c>
      <c r="L101" s="7" t="s">
        <v>29</v>
      </c>
      <c r="M101" s="10" t="s">
        <v>20</v>
      </c>
      <c r="N101" s="10" t="s">
        <v>322</v>
      </c>
      <c r="O101" s="10" t="s">
        <v>22</v>
      </c>
      <c r="P101" s="10" t="s">
        <v>323</v>
      </c>
    </row>
    <row r="102" customFormat="false" ht="18" hidden="false" customHeight="true" outlineLevel="0" collapsed="false">
      <c r="A102" s="5" t="s">
        <v>317</v>
      </c>
      <c r="B102" s="5" t="s">
        <v>329</v>
      </c>
      <c r="C102" s="6" t="n">
        <v>63.33</v>
      </c>
      <c r="D102" s="6" t="n">
        <v>17.98</v>
      </c>
      <c r="E102" s="5" t="s">
        <v>300</v>
      </c>
      <c r="F102" s="7" t="n">
        <f aca="false">246544088/2</f>
        <v>123272044</v>
      </c>
      <c r="G102" s="7" t="n">
        <v>120972828</v>
      </c>
      <c r="H102" s="8" t="n">
        <f aca="false">100*G102/F102</f>
        <v>98.1348439391497</v>
      </c>
      <c r="I102" s="9" t="n">
        <v>0.937038733239</v>
      </c>
      <c r="J102" s="8" t="n">
        <v>102.820171739</v>
      </c>
      <c r="K102" s="7" t="s">
        <v>40</v>
      </c>
      <c r="L102" s="7" t="s">
        <v>29</v>
      </c>
      <c r="M102" s="10" t="s">
        <v>20</v>
      </c>
      <c r="N102" s="10" t="s">
        <v>325</v>
      </c>
      <c r="O102" s="10" t="s">
        <v>22</v>
      </c>
      <c r="P102" s="10" t="s">
        <v>326</v>
      </c>
    </row>
    <row r="103" customFormat="false" ht="18" hidden="false" customHeight="true" outlineLevel="0" collapsed="false">
      <c r="A103" s="5" t="s">
        <v>330</v>
      </c>
      <c r="B103" s="5" t="s">
        <v>331</v>
      </c>
      <c r="C103" s="5"/>
      <c r="D103" s="5"/>
      <c r="E103" s="5" t="n">
        <v>2</v>
      </c>
      <c r="F103" s="7" t="n">
        <v>157697168</v>
      </c>
      <c r="G103" s="7" t="n">
        <v>41835146</v>
      </c>
      <c r="H103" s="8" t="n">
        <f aca="false">100*G103/F103</f>
        <v>26.528787124446</v>
      </c>
      <c r="I103" s="9" t="n">
        <v>0.445208282842</v>
      </c>
      <c r="J103" s="8" t="n">
        <v>38.060950438</v>
      </c>
      <c r="K103" s="7" t="s">
        <v>40</v>
      </c>
      <c r="L103" s="7" t="s">
        <v>19</v>
      </c>
      <c r="M103" s="10" t="s">
        <v>36</v>
      </c>
      <c r="N103" s="10" t="s">
        <v>332</v>
      </c>
      <c r="O103" s="10" t="s">
        <v>22</v>
      </c>
      <c r="P103" s="10" t="s">
        <v>333</v>
      </c>
    </row>
    <row r="104" customFormat="false" ht="18" hidden="false" customHeight="true" outlineLevel="0" collapsed="false">
      <c r="A104" s="5" t="s">
        <v>330</v>
      </c>
      <c r="B104" s="20" t="s">
        <v>334</v>
      </c>
      <c r="C104" s="5"/>
      <c r="D104" s="5"/>
      <c r="E104" s="5"/>
      <c r="F104" s="7"/>
      <c r="G104" s="7"/>
      <c r="H104" s="8"/>
      <c r="I104" s="9"/>
      <c r="J104" s="8"/>
      <c r="K104" s="7" t="s">
        <v>40</v>
      </c>
      <c r="L104" s="7" t="s">
        <v>19</v>
      </c>
      <c r="M104" s="10" t="s">
        <v>36</v>
      </c>
      <c r="N104" s="10" t="s">
        <v>335</v>
      </c>
      <c r="O104" s="10" t="s">
        <v>22</v>
      </c>
      <c r="P104" s="10" t="s">
        <v>336</v>
      </c>
    </row>
  </sheetData>
  <hyperlinks>
    <hyperlink ref="O20" r:id="rId1" display="PRJDB139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cp:revision>0</cp:revision>
  <dc:subject/>
  <dc:title/>
</cp:coreProperties>
</file>